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515" windowHeight="723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<sst xmlns="http://schemas.openxmlformats.org/spreadsheetml/2006/main" count="284" uniqueCount="197">
  <si>
    <t>HLÍVÁČEK sirup s příchutí višně</t>
  </si>
  <si>
    <t>HLÍVÁČEK sirup s příchutí hrušky</t>
  </si>
  <si>
    <t>30 ml</t>
  </si>
  <si>
    <t>50 ml</t>
  </si>
  <si>
    <t>100 ml</t>
  </si>
  <si>
    <t>H100</t>
  </si>
  <si>
    <t>H103</t>
  </si>
  <si>
    <t>H111</t>
  </si>
  <si>
    <t>H129</t>
  </si>
  <si>
    <t>H115</t>
  </si>
  <si>
    <t>RAKYTNÍK ŘEŠETLÁKOVÝ - 100% prášek z plodů</t>
  </si>
  <si>
    <t>H112</t>
  </si>
  <si>
    <t>H116</t>
  </si>
  <si>
    <t>H133</t>
  </si>
  <si>
    <t>H134</t>
  </si>
  <si>
    <t>H109</t>
  </si>
  <si>
    <t>H114</t>
  </si>
  <si>
    <t>60 cps.</t>
  </si>
  <si>
    <t>50+10 cps.</t>
  </si>
  <si>
    <t>150+30 cps.</t>
  </si>
  <si>
    <t>30+30 cps.</t>
  </si>
  <si>
    <t>TEREZIA COMPANY s.r.o.</t>
  </si>
  <si>
    <t>IČ: 27251659, DIČ: CZ27251659</t>
  </si>
  <si>
    <t>H110</t>
  </si>
  <si>
    <t>100+20 cps.</t>
  </si>
  <si>
    <t>B17 APRICARC s meruňkovým olejem - 3měsíční balení</t>
  </si>
  <si>
    <t>B17 APRICARC s meruňkovým olejem - měsíční balení</t>
  </si>
  <si>
    <t>HLÍVA ÚSTŘIČNÁ - měsíční balení</t>
  </si>
  <si>
    <t>HLÍVA ÚSTŘIČNÁ - 3měsíční balení</t>
  </si>
  <si>
    <t>HERICIUM ERINACEUS s rakytníkovým olejem</t>
  </si>
  <si>
    <t>100% RAKYTNÍKOVÝ OLEJ v tobolkách</t>
  </si>
  <si>
    <t>HLÍVA ÚSTŘIČNÁ s rakytníkovým olejem  - měsíční balení</t>
  </si>
  <si>
    <t>HLÍVA ÚSTŘIČNÁ s rakytníkovým olejem- 2měsíční balení</t>
  </si>
  <si>
    <t>HLÍVA ÚSTŘIČNÁ s rakytníkovým olejem - 3měsíční balení</t>
  </si>
  <si>
    <t>H140</t>
  </si>
  <si>
    <t>Tel.: +420 261 221 277</t>
  </si>
  <si>
    <t>Na Veselí 744/26</t>
  </si>
  <si>
    <t>E-mail: info@terezia.eu</t>
  </si>
  <si>
    <t>140 00 Praha 4</t>
  </si>
  <si>
    <t>Číslo účtu: 3737892/0800</t>
  </si>
  <si>
    <t>Výrobce:</t>
  </si>
  <si>
    <t>WWW: www.terezia.eu</t>
  </si>
  <si>
    <t>H121</t>
  </si>
  <si>
    <t>120 ks</t>
  </si>
  <si>
    <t>ZDRAVÍ PROSPĚŠNÉ HOUBY</t>
  </si>
  <si>
    <t>LÉČIVÉ ROSTLINY</t>
  </si>
  <si>
    <t>PRO DĚTI I DOSPĚLÉ</t>
  </si>
  <si>
    <t>PŘÍRODNÍ KOSMETIKA</t>
  </si>
  <si>
    <t>HOUBY JAKO LÉK</t>
  </si>
  <si>
    <t>K-0001</t>
  </si>
  <si>
    <t>200 stran</t>
  </si>
  <si>
    <t>HLÍVA ÚSTŘIČNÁ + lactobacily + vitamin C - měsíční balení</t>
  </si>
  <si>
    <t>H150</t>
  </si>
  <si>
    <t>KNIHY</t>
  </si>
  <si>
    <t>100% RAKYTNÍKOVÝ OLEJ v kapkách 30 ml</t>
  </si>
  <si>
    <t>H133-1</t>
  </si>
  <si>
    <t>10 ml</t>
  </si>
  <si>
    <t>H151</t>
  </si>
  <si>
    <t>H142</t>
  </si>
  <si>
    <t>20+20+20 cps.</t>
  </si>
  <si>
    <t>HLÍVA ÚSTŘIČNÁ + lactobacily + vitamin C - 3měsíční balení</t>
  </si>
  <si>
    <t>100% RAKYTNÍKOVÝ OLEJ v kapkách 10 ml</t>
  </si>
  <si>
    <t>KÓD</t>
  </si>
  <si>
    <t>NÁZEV PRODUKTU</t>
  </si>
  <si>
    <t>BALENÍ</t>
  </si>
  <si>
    <t>BĚŽNÁ CENA s DPH</t>
  </si>
  <si>
    <t>K-0004</t>
  </si>
  <si>
    <t>160 stran</t>
  </si>
  <si>
    <t>REISHI 100%</t>
  </si>
  <si>
    <t>ACEROHIP TRIO VITAMIN C 500 mg</t>
  </si>
  <si>
    <t>POTRAVINY</t>
  </si>
  <si>
    <t>H108</t>
  </si>
  <si>
    <t>H104</t>
  </si>
  <si>
    <t>SAZBA DPH</t>
  </si>
  <si>
    <t>VITAMINY</t>
  </si>
  <si>
    <t>H158</t>
  </si>
  <si>
    <t>H159</t>
  </si>
  <si>
    <t>20 tbl.</t>
  </si>
  <si>
    <t>100 tbl.</t>
  </si>
  <si>
    <t>H153</t>
  </si>
  <si>
    <t>M002</t>
  </si>
  <si>
    <t xml:space="preserve">RAKYTNÍK Zázračná rostlina, oranžový poklad… </t>
  </si>
  <si>
    <t>B-KOMPLEX super forte 20 tbl.</t>
  </si>
  <si>
    <t>B-KOMPLEX super forte 100 tbl.</t>
  </si>
  <si>
    <t>250g</t>
  </si>
  <si>
    <t>M003</t>
  </si>
  <si>
    <t>M004</t>
  </si>
  <si>
    <t>M005</t>
  </si>
  <si>
    <t>RAKYTNÍK V MEDU 250g</t>
  </si>
  <si>
    <t>OSTROPESTŘEC + REISHI</t>
  </si>
  <si>
    <t>K003</t>
  </si>
  <si>
    <t>K004</t>
  </si>
  <si>
    <t>LARI Regenerační krém na ruce s rakytníkovým olejem</t>
  </si>
  <si>
    <t>H143</t>
  </si>
  <si>
    <t>RAKYTNÍČEK multivitaminové želatinky s rakytníkem - ORIGINÁL</t>
  </si>
  <si>
    <t>H135</t>
  </si>
  <si>
    <t>60 ks (240g)</t>
  </si>
  <si>
    <t>70 ks (280g)</t>
  </si>
  <si>
    <r>
      <t>REISHI V MEDU 250g</t>
    </r>
    <r>
      <rPr>
        <b/>
        <sz val="11"/>
        <color indexed="10"/>
        <rFont val="Calibri"/>
        <family val="2"/>
      </rPr>
      <t xml:space="preserve"> </t>
    </r>
  </si>
  <si>
    <t>ZÁZVOR V MEDU 250g</t>
  </si>
  <si>
    <t>VIŠEŇ V MEDU 250g</t>
  </si>
  <si>
    <t>H160</t>
  </si>
  <si>
    <t>30g</t>
  </si>
  <si>
    <t xml:space="preserve">HEMO PLUS + kyselina listová + železo + vitamin C - vhodné pro těhotné </t>
  </si>
  <si>
    <t xml:space="preserve">RAKYTNÍČEK multivitaminové želatinky s rakytníkem - příchuť hruška </t>
  </si>
  <si>
    <t xml:space="preserve">LARI Noční krém s rakytníkovým olejem </t>
  </si>
  <si>
    <t>H136</t>
  </si>
  <si>
    <t>H137</t>
  </si>
  <si>
    <t>RAKYTNÍČEK multivitaminové želatinky s rakytníkem - príchuť višeň</t>
  </si>
  <si>
    <t>ZÁZVORKY multivitaminové želatinky s rakytníkem a zázvorem</t>
  </si>
  <si>
    <t>H162</t>
  </si>
  <si>
    <t>3 ks</t>
  </si>
  <si>
    <t>K001</t>
  </si>
  <si>
    <t>K002</t>
  </si>
  <si>
    <t>H141</t>
  </si>
  <si>
    <t>10 cps.</t>
  </si>
  <si>
    <t>H107</t>
  </si>
  <si>
    <t>H106</t>
  </si>
  <si>
    <t>H131</t>
  </si>
  <si>
    <t>HLÍVÁČEK pastilky s hlívou a rakytníkem s příchutí jablka a hrušky</t>
  </si>
  <si>
    <t xml:space="preserve">TEREZIA CALCIUM PANTOTHENICUM mast 30g </t>
  </si>
  <si>
    <t xml:space="preserve">SHII-TAKE + RHODIOLA ROSEA </t>
  </si>
  <si>
    <t xml:space="preserve">HOUBOVÉ QUARTETO s REISHI  </t>
  </si>
  <si>
    <t xml:space="preserve">TEREZIA VITAMIN D3 BABY od 1. měsíce 400 IU, 10 ml </t>
  </si>
  <si>
    <t>H166</t>
  </si>
  <si>
    <t>H113</t>
  </si>
  <si>
    <t>30 cps.</t>
  </si>
  <si>
    <t>H168</t>
  </si>
  <si>
    <t xml:space="preserve">HLÍVA ÚSTŘIČNÁ + lactobacily + vitamin C  ATB </t>
  </si>
  <si>
    <t>M006</t>
  </si>
  <si>
    <t>M007</t>
  </si>
  <si>
    <t>M008</t>
  </si>
  <si>
    <r>
      <t>B15 MEMORY</t>
    </r>
    <r>
      <rPr>
        <b/>
        <sz val="11"/>
        <color indexed="10"/>
        <rFont val="Calibri"/>
        <family val="2"/>
      </rPr>
      <t xml:space="preserve"> </t>
    </r>
  </si>
  <si>
    <r>
      <t>LARI Denní krém s rakytníkovým olejem</t>
    </r>
    <r>
      <rPr>
        <b/>
        <sz val="11"/>
        <color indexed="10"/>
        <rFont val="Calibri"/>
        <family val="2"/>
      </rPr>
      <t xml:space="preserve"> </t>
    </r>
  </si>
  <si>
    <r>
      <t>LARI exkluzivní kosmetická řada krémů s rakytníkovým olejem</t>
    </r>
    <r>
      <rPr>
        <b/>
        <sz val="11"/>
        <color indexed="10"/>
        <rFont val="Calibri"/>
        <family val="2"/>
      </rPr>
      <t xml:space="preserve"> </t>
    </r>
  </si>
  <si>
    <t>H152</t>
  </si>
  <si>
    <t>H155</t>
  </si>
  <si>
    <t>CENA S 20% SLEVOU</t>
  </si>
  <si>
    <t>UŠETŘÍTE</t>
  </si>
  <si>
    <t>OBSAH LEPKU</t>
  </si>
  <si>
    <t>&lt; 5,0</t>
  </si>
  <si>
    <t>H200</t>
  </si>
  <si>
    <t xml:space="preserve">RAKYTNÍČEK cereální bezlepková tyčinka příchuť jablko 3x 35g </t>
  </si>
  <si>
    <t>3 x 35g</t>
  </si>
  <si>
    <t>H204</t>
  </si>
  <si>
    <t>RAKYTNÍČEK cereální bezlepková tyčinka příchuť meruňka 3x 35g</t>
  </si>
  <si>
    <t>H202</t>
  </si>
  <si>
    <t>RAKYTNÍČEK cereální bezlepková tyčinka příchuť švestka 3x 35g</t>
  </si>
  <si>
    <t>H206</t>
  </si>
  <si>
    <t>RAKYTNÍČEK cereální bezlepková tyčinka MIX příchutí 3x 35g (jablko, meruňka, švestka)</t>
  </si>
  <si>
    <r>
      <t xml:space="preserve">HLÍVA ÚSTŘIČNÁ s REISHI FORTE </t>
    </r>
    <r>
      <rPr>
        <b/>
        <sz val="11"/>
        <color indexed="10"/>
        <rFont val="Calibri"/>
        <family val="2"/>
      </rPr>
      <t>NOVINKA 4/2016</t>
    </r>
  </si>
  <si>
    <r>
      <t xml:space="preserve">CORDYCEPS active </t>
    </r>
    <r>
      <rPr>
        <b/>
        <sz val="11"/>
        <color indexed="10"/>
        <rFont val="Calibri"/>
        <family val="2"/>
      </rPr>
      <t>NOVINKA 3/2016</t>
    </r>
  </si>
  <si>
    <r>
      <t xml:space="preserve">100% RAKYTNÍKOVÝ OLEJ v tobolkách </t>
    </r>
    <r>
      <rPr>
        <b/>
        <sz val="11"/>
        <color indexed="10"/>
        <rFont val="Calibri"/>
        <family val="2"/>
      </rPr>
      <t>NOVINKA 3/2016</t>
    </r>
  </si>
  <si>
    <r>
      <t xml:space="preserve">DIAREGUL </t>
    </r>
    <r>
      <rPr>
        <b/>
        <sz val="11"/>
        <color indexed="10"/>
        <rFont val="Calibri"/>
        <family val="2"/>
      </rPr>
      <t>NOVINKA 3/2016</t>
    </r>
  </si>
  <si>
    <r>
      <t xml:space="preserve">BRUSLINKY </t>
    </r>
    <r>
      <rPr>
        <b/>
        <sz val="11"/>
        <color indexed="10"/>
        <rFont val="Calibri"/>
        <family val="2"/>
      </rPr>
      <t>NOVINKA 4/2016</t>
    </r>
  </si>
  <si>
    <r>
      <t>SKOŘICE V MEDU 250g</t>
    </r>
    <r>
      <rPr>
        <b/>
        <sz val="11"/>
        <color indexed="10"/>
        <rFont val="Calibri"/>
        <family val="2"/>
      </rPr>
      <t xml:space="preserve"> NOVINKA 3/2016</t>
    </r>
  </si>
  <si>
    <r>
      <t xml:space="preserve">KÁVA V MEDU 250g </t>
    </r>
    <r>
      <rPr>
        <b/>
        <sz val="11"/>
        <color indexed="10"/>
        <rFont val="Calibri"/>
        <family val="2"/>
      </rPr>
      <t>NOVINKA 3/2016</t>
    </r>
  </si>
  <si>
    <r>
      <t xml:space="preserve">ČOKO V MEDU 250g </t>
    </r>
    <r>
      <rPr>
        <b/>
        <sz val="11"/>
        <color indexed="10"/>
        <rFont val="Calibri"/>
        <family val="2"/>
      </rPr>
      <t>NOVINKA 3/2016</t>
    </r>
  </si>
  <si>
    <t>KOŘENÍ</t>
  </si>
  <si>
    <t>H003</t>
  </si>
  <si>
    <t>VEGI VEGI BGS</t>
  </si>
  <si>
    <t>125g</t>
  </si>
  <si>
    <t>H023</t>
  </si>
  <si>
    <t xml:space="preserve">GRILL VEGI BGS </t>
  </si>
  <si>
    <t>H043</t>
  </si>
  <si>
    <t>HOUBY VEGI BGS</t>
  </si>
  <si>
    <t>H053</t>
  </si>
  <si>
    <t>CHILLI VEGI BGS</t>
  </si>
  <si>
    <t>H063</t>
  </si>
  <si>
    <t>GARLIC VEGI BGS</t>
  </si>
  <si>
    <t>H073</t>
  </si>
  <si>
    <t xml:space="preserve">HERBA VEGI BGS </t>
  </si>
  <si>
    <t>BIO KOŘENÍ</t>
  </si>
  <si>
    <t>B007</t>
  </si>
  <si>
    <t>VEGI VEGI BIO</t>
  </si>
  <si>
    <t>35g</t>
  </si>
  <si>
    <t>B027</t>
  </si>
  <si>
    <t xml:space="preserve">GRILL VEGI BIO </t>
  </si>
  <si>
    <t>B047</t>
  </si>
  <si>
    <t>HOUBY VEGI BIO</t>
  </si>
  <si>
    <t>B057</t>
  </si>
  <si>
    <t xml:space="preserve">CHILLI VEGI BIO </t>
  </si>
  <si>
    <t>B067</t>
  </si>
  <si>
    <t xml:space="preserve">GARLIC VEGI BIO </t>
  </si>
  <si>
    <t>B077</t>
  </si>
  <si>
    <t>HERBA VEGI BIO</t>
  </si>
  <si>
    <t>6,2/6,3,/6,3</t>
  </si>
  <si>
    <t>POČET KS</t>
  </si>
  <si>
    <t>CENA CELKEM</t>
  </si>
  <si>
    <t>1. Tento objednávkový formulář vyplňte a zašlete spolu se svoji kompletní adresou a jedním kontaktem (telefon nebo e-mail) na e-mail info@terezia.eu.</t>
  </si>
  <si>
    <t>Jak objednat a uplatnit slevu?</t>
  </si>
  <si>
    <t>3. V opačném případě Vám bude objednávka zaslána na dobírku. K objednávce Vám pak bude účtováno poštovné a balné dle platného sazebníku.</t>
  </si>
  <si>
    <t>Při objednávce menší než 1.000 Kč je účtováno poštovné a balné dle platného sazebníku. Rozhodující je cena po slevě.</t>
  </si>
  <si>
    <r>
      <t xml:space="preserve">Objednávejte na </t>
    </r>
    <r>
      <rPr>
        <b/>
        <sz val="17"/>
        <color indexed="8"/>
        <rFont val="Calibri"/>
        <family val="2"/>
      </rPr>
      <t>www.terezia.eu</t>
    </r>
    <r>
      <rPr>
        <sz val="17"/>
        <color indexed="8"/>
        <rFont val="Calibri"/>
        <family val="2"/>
      </rPr>
      <t xml:space="preserve"> nebo na bezplatné lince </t>
    </r>
    <r>
      <rPr>
        <b/>
        <sz val="17"/>
        <color indexed="8"/>
        <rFont val="Calibri"/>
        <family val="2"/>
      </rPr>
      <t>800 72 72 72</t>
    </r>
    <r>
      <rPr>
        <sz val="17"/>
        <color indexed="8"/>
        <rFont val="Calibri"/>
        <family val="2"/>
      </rPr>
      <t>, která je v provozu ve všední dny od 8:00 do 16:30.</t>
    </r>
  </si>
  <si>
    <r>
      <t xml:space="preserve">Pro uplatnění </t>
    </r>
    <r>
      <rPr>
        <b/>
        <sz val="17"/>
        <color indexed="8"/>
        <rFont val="Calibri"/>
        <family val="2"/>
      </rPr>
      <t xml:space="preserve">20% slevy </t>
    </r>
    <r>
      <rPr>
        <sz val="17"/>
        <color indexed="8"/>
        <rFont val="Calibri"/>
        <family val="2"/>
      </rPr>
      <t xml:space="preserve">je nutné prokázat se slevovým kódem </t>
    </r>
    <r>
      <rPr>
        <b/>
        <sz val="17"/>
        <color indexed="8"/>
        <rFont val="Calibri"/>
        <family val="2"/>
      </rPr>
      <t>CELIAC</t>
    </r>
    <r>
      <rPr>
        <sz val="17"/>
        <color indexed="8"/>
        <rFont val="Calibri"/>
        <family val="2"/>
      </rPr>
      <t>.</t>
    </r>
  </si>
  <si>
    <t>Objednávkový formulář TEREZIA COMPANY pro Sdružení celiaků ČR 7.5.2016</t>
  </si>
  <si>
    <t>2. Vaši objednávku odeslanou do 5.5.2016 do 12:00 si můžete vyzvednout 7.5. na Celostátním sdružení celiaků v klášteře Emauzy. Sdělte prosím, tuto skutečnost již při objednávce (poznámka v internetovém obchodě, telefonistka).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</si>
</sst>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[$€-42D]"/>
    <numFmt numFmtId="166" formatCode="#,##0.0\ &quot;Kč&quot;"/>
    <numFmt numFmtId="167" formatCode="#,##0.00\ [$Ft-40E]"/>
    <numFmt numFmtId="168" formatCode="#,##0\ _K_č"/>
    <numFmt numFmtId="169" formatCode="#,##0\ [$Ft-40E]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5]d\.\ mmmm\ yyyy"/>
    <numFmt numFmtId="175" formatCode="_-* #,##0.00\ [$Kč-405]_-;\-* #,##0.00\ [$Kč-405]_-;_-* &quot;-&quot;??\ [$Kč-405]_-;_-@_-"/>
    <numFmt numFmtId="176" formatCode="#,##0.00\ &quot;Kč&quot;"/>
    <numFmt numFmtId="177" formatCode="#,##0.00\ [$€-1]"/>
    <numFmt numFmtId="178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.5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sz val="17"/>
      <color indexed="8"/>
      <name val="Calibri"/>
      <family val="2"/>
    </font>
    <font>
      <b/>
      <sz val="17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9"/>
      <color indexed="8"/>
      <name val="Calibri"/>
      <family val="2"/>
    </font>
    <font>
      <b/>
      <sz val="14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.5"/>
      <color theme="1"/>
      <name val="Calibri"/>
      <family val="2"/>
    </font>
    <font>
      <b/>
      <sz val="19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sz val="14"/>
      <color theme="1"/>
      <name val="Calibri"/>
      <family val="2"/>
    </font>
    <font>
      <b/>
      <sz val="14"/>
      <color rgb="FFFF0000"/>
      <name val="Calibri"/>
      <family val="2"/>
    </font>
    <font>
      <sz val="17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lightTrellis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0" fillId="33" borderId="10" xfId="0" applyFont="1" applyFill="1" applyBorder="1" applyAlignment="1">
      <alignment/>
    </xf>
    <xf numFmtId="9" fontId="0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38" fillId="33" borderId="10" xfId="0" applyFont="1" applyFill="1" applyBorder="1" applyAlignment="1">
      <alignment/>
    </xf>
    <xf numFmtId="9" fontId="38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9" fontId="0" fillId="0" borderId="13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166" fontId="3" fillId="34" borderId="15" xfId="0" applyNumberFormat="1" applyFont="1" applyFill="1" applyBorder="1" applyAlignment="1">
      <alignment wrapText="1"/>
    </xf>
    <xf numFmtId="0" fontId="3" fillId="34" borderId="15" xfId="0" applyFont="1" applyFill="1" applyBorder="1" applyAlignment="1">
      <alignment wrapText="1"/>
    </xf>
    <xf numFmtId="0" fontId="3" fillId="34" borderId="16" xfId="0" applyFont="1" applyFill="1" applyBorder="1" applyAlignment="1">
      <alignment wrapText="1"/>
    </xf>
    <xf numFmtId="164" fontId="0" fillId="0" borderId="1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8" fillId="33" borderId="17" xfId="0" applyFont="1" applyFill="1" applyBorder="1" applyAlignment="1">
      <alignment/>
    </xf>
    <xf numFmtId="9" fontId="38" fillId="33" borderId="17" xfId="0" applyNumberFormat="1" applyFont="1" applyFill="1" applyBorder="1" applyAlignment="1">
      <alignment/>
    </xf>
    <xf numFmtId="0" fontId="38" fillId="33" borderId="12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166" fontId="3" fillId="33" borderId="10" xfId="0" applyNumberFormat="1" applyFont="1" applyFill="1" applyBorder="1" applyAlignment="1">
      <alignment wrapText="1"/>
    </xf>
    <xf numFmtId="9" fontId="1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64" fontId="1" fillId="33" borderId="10" xfId="0" applyNumberFormat="1" applyFont="1" applyFill="1" applyBorder="1" applyAlignment="1">
      <alignment/>
    </xf>
    <xf numFmtId="0" fontId="38" fillId="33" borderId="12" xfId="0" applyFont="1" applyFill="1" applyBorder="1" applyAlignment="1">
      <alignment/>
    </xf>
    <xf numFmtId="0" fontId="38" fillId="33" borderId="18" xfId="0" applyFont="1" applyFill="1" applyBorder="1" applyAlignment="1">
      <alignment/>
    </xf>
    <xf numFmtId="9" fontId="1" fillId="0" borderId="10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9" fontId="0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33" borderId="19" xfId="0" applyFont="1" applyFill="1" applyBorder="1" applyAlignment="1">
      <alignment/>
    </xf>
    <xf numFmtId="164" fontId="1" fillId="0" borderId="19" xfId="0" applyNumberFormat="1" applyFont="1" applyBorder="1" applyAlignment="1">
      <alignment/>
    </xf>
    <xf numFmtId="164" fontId="1" fillId="0" borderId="19" xfId="0" applyNumberFormat="1" applyFont="1" applyFill="1" applyBorder="1" applyAlignment="1">
      <alignment/>
    </xf>
    <xf numFmtId="164" fontId="1" fillId="33" borderId="19" xfId="0" applyNumberFormat="1" applyFont="1" applyFill="1" applyBorder="1" applyAlignment="1">
      <alignment/>
    </xf>
    <xf numFmtId="164" fontId="1" fillId="0" borderId="20" xfId="0" applyNumberFormat="1" applyFont="1" applyBorder="1" applyAlignment="1">
      <alignment/>
    </xf>
    <xf numFmtId="164" fontId="2" fillId="33" borderId="11" xfId="0" applyNumberFormat="1" applyFont="1" applyFill="1" applyBorder="1" applyAlignment="1">
      <alignment/>
    </xf>
    <xf numFmtId="178" fontId="0" fillId="0" borderId="10" xfId="0" applyNumberFormat="1" applyFont="1" applyBorder="1" applyAlignment="1">
      <alignment horizontal="center"/>
    </xf>
    <xf numFmtId="2" fontId="5" fillId="35" borderId="19" xfId="0" applyNumberFormat="1" applyFont="1" applyFill="1" applyBorder="1" applyAlignment="1">
      <alignment/>
    </xf>
    <xf numFmtId="0" fontId="0" fillId="0" borderId="0" xfId="0" applyBorder="1" applyAlignment="1">
      <alignment/>
    </xf>
    <xf numFmtId="2" fontId="1" fillId="35" borderId="10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/>
    </xf>
    <xf numFmtId="0" fontId="55" fillId="0" borderId="0" xfId="0" applyFont="1" applyBorder="1" applyAlignment="1">
      <alignment horizontal="center"/>
    </xf>
    <xf numFmtId="164" fontId="27" fillId="0" borderId="0" xfId="0" applyNumberFormat="1" applyFont="1" applyFill="1" applyBorder="1" applyAlignment="1">
      <alignment horizontal="right"/>
    </xf>
    <xf numFmtId="0" fontId="28" fillId="0" borderId="12" xfId="0" applyFont="1" applyFill="1" applyBorder="1" applyAlignment="1">
      <alignment horizontal="left"/>
    </xf>
    <xf numFmtId="0" fontId="28" fillId="0" borderId="10" xfId="0" applyFont="1" applyFill="1" applyBorder="1" applyAlignment="1">
      <alignment/>
    </xf>
    <xf numFmtId="164" fontId="28" fillId="0" borderId="10" xfId="0" applyNumberFormat="1" applyFont="1" applyFill="1" applyBorder="1" applyAlignment="1">
      <alignment horizontal="right"/>
    </xf>
    <xf numFmtId="0" fontId="38" fillId="33" borderId="12" xfId="0" applyFont="1" applyFill="1" applyBorder="1" applyAlignment="1">
      <alignment horizontal="left"/>
    </xf>
    <xf numFmtId="0" fontId="28" fillId="0" borderId="21" xfId="0" applyFont="1" applyFill="1" applyBorder="1" applyAlignment="1">
      <alignment horizontal="left"/>
    </xf>
    <xf numFmtId="0" fontId="28" fillId="0" borderId="13" xfId="0" applyFont="1" applyFill="1" applyBorder="1" applyAlignment="1">
      <alignment/>
    </xf>
    <xf numFmtId="164" fontId="28" fillId="0" borderId="13" xfId="0" applyNumberFormat="1" applyFont="1" applyFill="1" applyBorder="1" applyAlignment="1">
      <alignment horizontal="right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horizontal="center"/>
    </xf>
    <xf numFmtId="164" fontId="0" fillId="0" borderId="23" xfId="0" applyNumberFormat="1" applyFont="1" applyFill="1" applyBorder="1" applyAlignment="1">
      <alignment/>
    </xf>
    <xf numFmtId="9" fontId="0" fillId="0" borderId="23" xfId="0" applyNumberFormat="1" applyFont="1" applyBorder="1" applyAlignment="1">
      <alignment/>
    </xf>
    <xf numFmtId="164" fontId="1" fillId="0" borderId="24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/>
    </xf>
    <xf numFmtId="2" fontId="1" fillId="0" borderId="10" xfId="0" applyNumberFormat="1" applyFont="1" applyFill="1" applyBorder="1" applyAlignment="1">
      <alignment/>
    </xf>
    <xf numFmtId="2" fontId="1" fillId="0" borderId="13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35" fillId="34" borderId="25" xfId="0" applyFont="1" applyFill="1" applyBorder="1" applyAlignment="1">
      <alignment/>
    </xf>
    <xf numFmtId="164" fontId="0" fillId="0" borderId="19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1" fillId="0" borderId="12" xfId="0" applyFont="1" applyFill="1" applyBorder="1" applyAlignment="1">
      <alignment/>
    </xf>
    <xf numFmtId="0" fontId="56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30" xfId="0" applyFont="1" applyBorder="1" applyAlignment="1">
      <alignment horizontal="right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 horizontal="right"/>
    </xf>
    <xf numFmtId="0" fontId="0" fillId="0" borderId="32" xfId="0" applyBorder="1" applyAlignment="1">
      <alignment/>
    </xf>
    <xf numFmtId="0" fontId="0" fillId="0" borderId="33" xfId="0" applyFont="1" applyBorder="1" applyAlignment="1">
      <alignment horizontal="right"/>
    </xf>
    <xf numFmtId="0" fontId="30" fillId="0" borderId="0" xfId="0" applyFont="1" applyFill="1" applyBorder="1" applyAlignment="1">
      <alignment horizontal="left"/>
    </xf>
    <xf numFmtId="0" fontId="57" fillId="0" borderId="0" xfId="0" applyFont="1" applyAlignment="1">
      <alignment/>
    </xf>
    <xf numFmtId="166" fontId="57" fillId="0" borderId="0" xfId="0" applyNumberFormat="1" applyFont="1" applyAlignment="1">
      <alignment/>
    </xf>
    <xf numFmtId="0" fontId="32" fillId="0" borderId="0" xfId="0" applyFont="1" applyFill="1" applyBorder="1" applyAlignment="1">
      <alignment horizontal="left"/>
    </xf>
    <xf numFmtId="164" fontId="2" fillId="0" borderId="11" xfId="0" applyNumberFormat="1" applyFont="1" applyFill="1" applyBorder="1" applyAlignment="1">
      <alignment/>
    </xf>
    <xf numFmtId="0" fontId="3" fillId="34" borderId="15" xfId="0" applyFont="1" applyFill="1" applyBorder="1" applyAlignment="1">
      <alignment horizontal="center" wrapText="1"/>
    </xf>
    <xf numFmtId="0" fontId="3" fillId="34" borderId="15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 wrapText="1"/>
    </xf>
    <xf numFmtId="164" fontId="58" fillId="0" borderId="0" xfId="0" applyNumberFormat="1" applyFont="1" applyAlignment="1">
      <alignment/>
    </xf>
    <xf numFmtId="0" fontId="58" fillId="0" borderId="0" xfId="0" applyFont="1" applyFill="1" applyBorder="1" applyAlignment="1">
      <alignment horizontal="left"/>
    </xf>
    <xf numFmtId="164" fontId="2" fillId="0" borderId="34" xfId="0" applyNumberFormat="1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59" fillId="0" borderId="0" xfId="0" applyFont="1" applyAlignment="1">
      <alignment/>
    </xf>
    <xf numFmtId="0" fontId="32" fillId="0" borderId="0" xfId="0" applyFont="1" applyFill="1" applyBorder="1" applyAlignment="1">
      <alignment horizontal="left" wrapText="1"/>
    </xf>
    <xf numFmtId="0" fontId="2" fillId="13" borderId="10" xfId="0" applyFont="1" applyFill="1" applyBorder="1" applyAlignment="1">
      <alignment/>
    </xf>
    <xf numFmtId="0" fontId="0" fillId="13" borderId="10" xfId="0" applyFont="1" applyFill="1" applyBorder="1" applyAlignment="1">
      <alignment/>
    </xf>
    <xf numFmtId="0" fontId="52" fillId="13" borderId="10" xfId="0" applyFont="1" applyFill="1" applyBorder="1" applyAlignment="1">
      <alignment/>
    </xf>
    <xf numFmtId="0" fontId="0" fillId="0" borderId="0" xfId="0" applyFont="1" applyFill="1" applyAlignment="1">
      <alignment/>
    </xf>
    <xf numFmtId="164" fontId="5" fillId="13" borderId="10" xfId="0" applyNumberFormat="1" applyFont="1" applyFill="1" applyBorder="1" applyAlignment="1">
      <alignment/>
    </xf>
    <xf numFmtId="0" fontId="0" fillId="13" borderId="10" xfId="0" applyFill="1" applyBorder="1" applyAlignment="1">
      <alignment/>
    </xf>
    <xf numFmtId="0" fontId="0" fillId="13" borderId="13" xfId="0" applyFont="1" applyFill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centa 2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91</xdr:row>
      <xdr:rowOff>57150</xdr:rowOff>
    </xdr:from>
    <xdr:to>
      <xdr:col>4</xdr:col>
      <xdr:colOff>714375</xdr:colOff>
      <xdr:row>97</xdr:row>
      <xdr:rowOff>38100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18611850"/>
          <a:ext cx="6286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97"/>
  <sheetViews>
    <sheetView tabSelected="1" zoomScalePageLayoutView="0" workbookViewId="0" topLeftCell="A1">
      <selection activeCell="E60" sqref="E60"/>
    </sheetView>
  </sheetViews>
  <sheetFormatPr defaultColWidth="9.140625" defaultRowHeight="15"/>
  <cols>
    <col min="1" max="1" width="2.421875" style="1" customWidth="1"/>
    <col min="2" max="2" width="8.421875" style="1" customWidth="1"/>
    <col min="3" max="3" width="77.7109375" style="1" customWidth="1"/>
    <col min="4" max="4" width="11.8515625" style="1" customWidth="1"/>
    <col min="5" max="5" width="11.00390625" style="1" bestFit="1" customWidth="1"/>
    <col min="6" max="6" width="11.00390625" style="2" customWidth="1"/>
    <col min="7" max="7" width="6.7109375" style="1" bestFit="1" customWidth="1"/>
    <col min="8" max="8" width="11.140625" style="1" customWidth="1"/>
    <col min="9" max="9" width="9.140625" style="1" customWidth="1"/>
    <col min="10" max="10" width="7.421875" style="1" customWidth="1"/>
    <col min="11" max="11" width="10.421875" style="1" customWidth="1"/>
    <col min="12" max="16384" width="9.140625" style="1" customWidth="1"/>
  </cols>
  <sheetData>
    <row r="1" ht="24.75" customHeight="1">
      <c r="B1" s="5" t="s">
        <v>195</v>
      </c>
    </row>
    <row r="2" ht="15" customHeight="1">
      <c r="B2" s="6"/>
    </row>
    <row r="3" ht="15.75" thickBot="1"/>
    <row r="4" spans="2:11" ht="45">
      <c r="B4" s="21" t="s">
        <v>62</v>
      </c>
      <c r="C4" s="22" t="s">
        <v>63</v>
      </c>
      <c r="D4" s="96" t="s">
        <v>64</v>
      </c>
      <c r="E4" s="95" t="s">
        <v>139</v>
      </c>
      <c r="F4" s="23" t="s">
        <v>65</v>
      </c>
      <c r="G4" s="24" t="s">
        <v>73</v>
      </c>
      <c r="H4" s="97" t="s">
        <v>137</v>
      </c>
      <c r="I4" s="75" t="s">
        <v>138</v>
      </c>
      <c r="J4" s="24" t="s">
        <v>187</v>
      </c>
      <c r="K4" s="25" t="s">
        <v>188</v>
      </c>
    </row>
    <row r="5" spans="2:11" ht="15">
      <c r="B5" s="30" t="s">
        <v>44</v>
      </c>
      <c r="C5" s="31"/>
      <c r="D5" s="31"/>
      <c r="E5" s="31"/>
      <c r="F5" s="32"/>
      <c r="G5" s="7"/>
      <c r="H5" s="44"/>
      <c r="I5" s="44"/>
      <c r="J5" s="7"/>
      <c r="K5" s="16"/>
    </row>
    <row r="6" spans="2:11" s="3" customFormat="1" ht="15">
      <c r="B6" s="17" t="s">
        <v>5</v>
      </c>
      <c r="C6" s="12" t="s">
        <v>27</v>
      </c>
      <c r="D6" s="13" t="s">
        <v>18</v>
      </c>
      <c r="E6" s="13">
        <v>6.3</v>
      </c>
      <c r="F6" s="14">
        <v>199</v>
      </c>
      <c r="G6" s="33">
        <v>0.15</v>
      </c>
      <c r="H6" s="45">
        <f>F6*0.8</f>
        <v>159.20000000000002</v>
      </c>
      <c r="I6" s="45">
        <f>F6-H6</f>
        <v>39.79999999999998</v>
      </c>
      <c r="J6" s="104"/>
      <c r="K6" s="94">
        <f>J6*H6</f>
        <v>0</v>
      </c>
    </row>
    <row r="7" spans="2:11" s="3" customFormat="1" ht="15">
      <c r="B7" s="17" t="s">
        <v>6</v>
      </c>
      <c r="C7" s="12" t="s">
        <v>28</v>
      </c>
      <c r="D7" s="13" t="s">
        <v>19</v>
      </c>
      <c r="E7" s="13">
        <v>6.3</v>
      </c>
      <c r="F7" s="14">
        <v>539</v>
      </c>
      <c r="G7" s="33">
        <v>0.15</v>
      </c>
      <c r="H7" s="45">
        <f>F7*0.8</f>
        <v>431.20000000000005</v>
      </c>
      <c r="I7" s="45">
        <f aca="true" t="shared" si="0" ref="I7:I66">F7-H7</f>
        <v>107.79999999999995</v>
      </c>
      <c r="J7" s="104"/>
      <c r="K7" s="94">
        <f aca="true" t="shared" si="1" ref="K7:K70">J7*H7</f>
        <v>0</v>
      </c>
    </row>
    <row r="8" spans="2:11" s="3" customFormat="1" ht="15">
      <c r="B8" s="17" t="s">
        <v>15</v>
      </c>
      <c r="C8" s="12" t="s">
        <v>31</v>
      </c>
      <c r="D8" s="13" t="s">
        <v>18</v>
      </c>
      <c r="E8" s="13" t="s">
        <v>140</v>
      </c>
      <c r="F8" s="14">
        <v>259</v>
      </c>
      <c r="G8" s="33">
        <v>0.15</v>
      </c>
      <c r="H8" s="45">
        <f aca="true" t="shared" si="2" ref="H8:H66">F8*0.8</f>
        <v>207.20000000000002</v>
      </c>
      <c r="I8" s="45">
        <f t="shared" si="0"/>
        <v>51.79999999999998</v>
      </c>
      <c r="J8" s="104"/>
      <c r="K8" s="94">
        <f t="shared" si="1"/>
        <v>0</v>
      </c>
    </row>
    <row r="9" spans="2:11" s="74" customFormat="1" ht="15">
      <c r="B9" s="27" t="s">
        <v>23</v>
      </c>
      <c r="C9" s="34" t="s">
        <v>32</v>
      </c>
      <c r="D9" s="35" t="s">
        <v>24</v>
      </c>
      <c r="E9" s="13" t="s">
        <v>140</v>
      </c>
      <c r="F9" s="26">
        <v>489</v>
      </c>
      <c r="G9" s="39">
        <v>0.15</v>
      </c>
      <c r="H9" s="46">
        <f t="shared" si="2"/>
        <v>391.20000000000005</v>
      </c>
      <c r="I9" s="46">
        <f t="shared" si="0"/>
        <v>97.79999999999995</v>
      </c>
      <c r="J9" s="104"/>
      <c r="K9" s="94">
        <f t="shared" si="1"/>
        <v>0</v>
      </c>
    </row>
    <row r="10" spans="2:11" s="74" customFormat="1" ht="15">
      <c r="B10" s="27" t="s">
        <v>16</v>
      </c>
      <c r="C10" s="34" t="s">
        <v>33</v>
      </c>
      <c r="D10" s="35" t="s">
        <v>19</v>
      </c>
      <c r="E10" s="13" t="s">
        <v>140</v>
      </c>
      <c r="F10" s="26">
        <v>649</v>
      </c>
      <c r="G10" s="39">
        <v>0.15</v>
      </c>
      <c r="H10" s="46">
        <f t="shared" si="2"/>
        <v>519.2</v>
      </c>
      <c r="I10" s="46">
        <f t="shared" si="0"/>
        <v>129.79999999999995</v>
      </c>
      <c r="J10" s="104"/>
      <c r="K10" s="94">
        <f t="shared" si="1"/>
        <v>0</v>
      </c>
    </row>
    <row r="11" spans="2:11" s="74" customFormat="1" ht="15">
      <c r="B11" s="27" t="s">
        <v>114</v>
      </c>
      <c r="C11" s="34" t="s">
        <v>128</v>
      </c>
      <c r="D11" s="35" t="s">
        <v>115</v>
      </c>
      <c r="E11" s="35" t="s">
        <v>140</v>
      </c>
      <c r="F11" s="26">
        <v>89</v>
      </c>
      <c r="G11" s="39">
        <v>0.15</v>
      </c>
      <c r="H11" s="46">
        <f t="shared" si="2"/>
        <v>71.2</v>
      </c>
      <c r="I11" s="46">
        <f t="shared" si="0"/>
        <v>17.799999999999997</v>
      </c>
      <c r="J11" s="104"/>
      <c r="K11" s="94">
        <f t="shared" si="1"/>
        <v>0</v>
      </c>
    </row>
    <row r="12" spans="2:11" ht="15">
      <c r="B12" s="17" t="s">
        <v>34</v>
      </c>
      <c r="C12" s="12" t="s">
        <v>51</v>
      </c>
      <c r="D12" s="13" t="s">
        <v>18</v>
      </c>
      <c r="E12" s="13" t="s">
        <v>140</v>
      </c>
      <c r="F12" s="14">
        <v>269</v>
      </c>
      <c r="G12" s="33">
        <v>0.15</v>
      </c>
      <c r="H12" s="45">
        <f t="shared" si="2"/>
        <v>215.20000000000002</v>
      </c>
      <c r="I12" s="45">
        <f t="shared" si="0"/>
        <v>53.79999999999998</v>
      </c>
      <c r="J12" s="105"/>
      <c r="K12" s="94">
        <f t="shared" si="1"/>
        <v>0</v>
      </c>
    </row>
    <row r="13" spans="2:11" ht="15">
      <c r="B13" s="27" t="s">
        <v>52</v>
      </c>
      <c r="C13" s="34" t="s">
        <v>60</v>
      </c>
      <c r="D13" s="35" t="s">
        <v>19</v>
      </c>
      <c r="E13" s="13" t="s">
        <v>140</v>
      </c>
      <c r="F13" s="14">
        <v>649</v>
      </c>
      <c r="G13" s="33">
        <v>0.15</v>
      </c>
      <c r="H13" s="45">
        <f t="shared" si="2"/>
        <v>519.2</v>
      </c>
      <c r="I13" s="45">
        <f t="shared" si="0"/>
        <v>129.79999999999995</v>
      </c>
      <c r="J13" s="105"/>
      <c r="K13" s="94">
        <f t="shared" si="1"/>
        <v>0</v>
      </c>
    </row>
    <row r="14" spans="2:11" s="107" customFormat="1" ht="15">
      <c r="B14" s="27" t="s">
        <v>135</v>
      </c>
      <c r="C14" s="34" t="s">
        <v>150</v>
      </c>
      <c r="D14" s="35" t="s">
        <v>17</v>
      </c>
      <c r="E14" s="35" t="s">
        <v>140</v>
      </c>
      <c r="F14" s="26">
        <v>279</v>
      </c>
      <c r="G14" s="39">
        <v>0.15</v>
      </c>
      <c r="H14" s="46">
        <f t="shared" si="2"/>
        <v>223.20000000000002</v>
      </c>
      <c r="I14" s="46">
        <f t="shared" si="0"/>
        <v>55.79999999999998</v>
      </c>
      <c r="J14" s="105"/>
      <c r="K14" s="94">
        <f t="shared" si="1"/>
        <v>0</v>
      </c>
    </row>
    <row r="15" spans="2:11" s="3" customFormat="1" ht="15">
      <c r="B15" s="17" t="s">
        <v>12</v>
      </c>
      <c r="C15" s="12" t="s">
        <v>29</v>
      </c>
      <c r="D15" s="13" t="s">
        <v>20</v>
      </c>
      <c r="E15" s="13" t="s">
        <v>140</v>
      </c>
      <c r="F15" s="14">
        <v>329</v>
      </c>
      <c r="G15" s="33">
        <v>0.15</v>
      </c>
      <c r="H15" s="45">
        <f t="shared" si="2"/>
        <v>263.2</v>
      </c>
      <c r="I15" s="45">
        <f t="shared" si="0"/>
        <v>65.80000000000001</v>
      </c>
      <c r="J15" s="104"/>
      <c r="K15" s="94">
        <f t="shared" si="1"/>
        <v>0</v>
      </c>
    </row>
    <row r="16" spans="2:11" s="3" customFormat="1" ht="15">
      <c r="B16" s="17" t="s">
        <v>116</v>
      </c>
      <c r="C16" s="34" t="s">
        <v>121</v>
      </c>
      <c r="D16" s="13" t="s">
        <v>17</v>
      </c>
      <c r="E16" s="13" t="s">
        <v>140</v>
      </c>
      <c r="F16" s="14">
        <v>269</v>
      </c>
      <c r="G16" s="33">
        <v>0.15</v>
      </c>
      <c r="H16" s="45">
        <f t="shared" si="2"/>
        <v>215.20000000000002</v>
      </c>
      <c r="I16" s="45">
        <f t="shared" si="0"/>
        <v>53.79999999999998</v>
      </c>
      <c r="J16" s="104"/>
      <c r="K16" s="94">
        <f t="shared" si="1"/>
        <v>0</v>
      </c>
    </row>
    <row r="17" spans="2:11" s="3" customFormat="1" ht="15">
      <c r="B17" s="17" t="s">
        <v>117</v>
      </c>
      <c r="C17" s="34" t="s">
        <v>122</v>
      </c>
      <c r="D17" s="13" t="s">
        <v>17</v>
      </c>
      <c r="E17" s="13" t="s">
        <v>140</v>
      </c>
      <c r="F17" s="14">
        <v>359</v>
      </c>
      <c r="G17" s="33">
        <v>0.15</v>
      </c>
      <c r="H17" s="45">
        <f t="shared" si="2"/>
        <v>287.2</v>
      </c>
      <c r="I17" s="45">
        <f t="shared" si="0"/>
        <v>71.80000000000001</v>
      </c>
      <c r="J17" s="104"/>
      <c r="K17" s="94">
        <f t="shared" si="1"/>
        <v>0</v>
      </c>
    </row>
    <row r="18" spans="2:11" s="3" customFormat="1" ht="15">
      <c r="B18" s="27" t="s">
        <v>57</v>
      </c>
      <c r="C18" s="34" t="s">
        <v>68</v>
      </c>
      <c r="D18" s="35" t="s">
        <v>18</v>
      </c>
      <c r="E18" s="13" t="s">
        <v>140</v>
      </c>
      <c r="F18" s="26">
        <v>359</v>
      </c>
      <c r="G18" s="39">
        <v>0.15</v>
      </c>
      <c r="H18" s="45">
        <f t="shared" si="2"/>
        <v>287.2</v>
      </c>
      <c r="I18" s="45">
        <f t="shared" si="0"/>
        <v>71.80000000000001</v>
      </c>
      <c r="J18" s="104"/>
      <c r="K18" s="94">
        <f t="shared" si="1"/>
        <v>0</v>
      </c>
    </row>
    <row r="19" spans="2:11" s="3" customFormat="1" ht="15">
      <c r="B19" s="27" t="s">
        <v>124</v>
      </c>
      <c r="C19" s="34" t="s">
        <v>151</v>
      </c>
      <c r="D19" s="35" t="s">
        <v>17</v>
      </c>
      <c r="E19" s="13" t="s">
        <v>140</v>
      </c>
      <c r="F19" s="26">
        <v>359</v>
      </c>
      <c r="G19" s="39">
        <v>0.15</v>
      </c>
      <c r="H19" s="45">
        <f t="shared" si="2"/>
        <v>287.2</v>
      </c>
      <c r="I19" s="45">
        <f t="shared" si="0"/>
        <v>71.80000000000001</v>
      </c>
      <c r="J19" s="104"/>
      <c r="K19" s="94">
        <f t="shared" si="1"/>
        <v>0</v>
      </c>
    </row>
    <row r="20" spans="2:11" ht="15">
      <c r="B20" s="30" t="s">
        <v>45</v>
      </c>
      <c r="C20" s="31"/>
      <c r="D20" s="31"/>
      <c r="E20" s="31"/>
      <c r="F20" s="32"/>
      <c r="G20" s="8"/>
      <c r="H20" s="47"/>
      <c r="I20" s="47"/>
      <c r="J20" s="7"/>
      <c r="K20" s="49"/>
    </row>
    <row r="21" spans="2:11" s="3" customFormat="1" ht="15">
      <c r="B21" s="17" t="s">
        <v>7</v>
      </c>
      <c r="C21" s="12" t="s">
        <v>26</v>
      </c>
      <c r="D21" s="13" t="s">
        <v>18</v>
      </c>
      <c r="E21" s="13">
        <v>12.4</v>
      </c>
      <c r="F21" s="14">
        <v>335</v>
      </c>
      <c r="G21" s="33">
        <v>0.15</v>
      </c>
      <c r="H21" s="45">
        <f t="shared" si="2"/>
        <v>268</v>
      </c>
      <c r="I21" s="45">
        <f t="shared" si="0"/>
        <v>67</v>
      </c>
      <c r="J21" s="104"/>
      <c r="K21" s="94">
        <f t="shared" si="1"/>
        <v>0</v>
      </c>
    </row>
    <row r="22" spans="2:11" s="3" customFormat="1" ht="15">
      <c r="B22" s="17" t="s">
        <v>8</v>
      </c>
      <c r="C22" s="12" t="s">
        <v>25</v>
      </c>
      <c r="D22" s="13" t="s">
        <v>19</v>
      </c>
      <c r="E22" s="13">
        <v>12.4</v>
      </c>
      <c r="F22" s="14">
        <v>879</v>
      </c>
      <c r="G22" s="33">
        <v>0.15</v>
      </c>
      <c r="H22" s="45">
        <f t="shared" si="2"/>
        <v>703.2</v>
      </c>
      <c r="I22" s="45">
        <f t="shared" si="0"/>
        <v>175.79999999999995</v>
      </c>
      <c r="J22" s="104"/>
      <c r="K22" s="94">
        <f t="shared" si="1"/>
        <v>0</v>
      </c>
    </row>
    <row r="23" spans="2:11" s="4" customFormat="1" ht="15">
      <c r="B23" s="17" t="s">
        <v>93</v>
      </c>
      <c r="C23" s="12" t="s">
        <v>103</v>
      </c>
      <c r="D23" s="13" t="s">
        <v>18</v>
      </c>
      <c r="E23" s="13" t="s">
        <v>140</v>
      </c>
      <c r="F23" s="14">
        <v>269</v>
      </c>
      <c r="G23" s="9">
        <v>0.15</v>
      </c>
      <c r="H23" s="45">
        <f t="shared" si="2"/>
        <v>215.20000000000002</v>
      </c>
      <c r="I23" s="45">
        <f t="shared" si="0"/>
        <v>53.79999999999998</v>
      </c>
      <c r="J23" s="106"/>
      <c r="K23" s="94">
        <f t="shared" si="1"/>
        <v>0</v>
      </c>
    </row>
    <row r="24" spans="2:11" s="3" customFormat="1" ht="15">
      <c r="B24" s="17" t="s">
        <v>11</v>
      </c>
      <c r="C24" s="12" t="s">
        <v>10</v>
      </c>
      <c r="D24" s="13" t="s">
        <v>18</v>
      </c>
      <c r="E24" s="50">
        <v>11.6</v>
      </c>
      <c r="F24" s="14">
        <v>249</v>
      </c>
      <c r="G24" s="33">
        <v>0.15</v>
      </c>
      <c r="H24" s="45">
        <f t="shared" si="2"/>
        <v>199.20000000000002</v>
      </c>
      <c r="I24" s="45">
        <f t="shared" si="0"/>
        <v>49.79999999999998</v>
      </c>
      <c r="J24" s="104"/>
      <c r="K24" s="94">
        <f t="shared" si="1"/>
        <v>0</v>
      </c>
    </row>
    <row r="25" spans="2:11" s="3" customFormat="1" ht="15">
      <c r="B25" s="27" t="s">
        <v>9</v>
      </c>
      <c r="C25" s="34" t="s">
        <v>30</v>
      </c>
      <c r="D25" s="35" t="s">
        <v>18</v>
      </c>
      <c r="E25" s="13" t="s">
        <v>140</v>
      </c>
      <c r="F25" s="26">
        <v>390</v>
      </c>
      <c r="G25" s="33">
        <v>0.15</v>
      </c>
      <c r="H25" s="45">
        <f t="shared" si="2"/>
        <v>312</v>
      </c>
      <c r="I25" s="45">
        <f t="shared" si="0"/>
        <v>78</v>
      </c>
      <c r="J25" s="104"/>
      <c r="K25" s="94">
        <f t="shared" si="1"/>
        <v>0</v>
      </c>
    </row>
    <row r="26" spans="2:11" s="3" customFormat="1" ht="15">
      <c r="B26" s="27" t="s">
        <v>125</v>
      </c>
      <c r="C26" s="34" t="s">
        <v>152</v>
      </c>
      <c r="D26" s="35" t="s">
        <v>126</v>
      </c>
      <c r="E26" s="13" t="s">
        <v>140</v>
      </c>
      <c r="F26" s="26">
        <v>210</v>
      </c>
      <c r="G26" s="39">
        <v>0.15</v>
      </c>
      <c r="H26" s="45">
        <f t="shared" si="2"/>
        <v>168</v>
      </c>
      <c r="I26" s="45">
        <f t="shared" si="0"/>
        <v>42</v>
      </c>
      <c r="J26" s="104"/>
      <c r="K26" s="94">
        <f t="shared" si="1"/>
        <v>0</v>
      </c>
    </row>
    <row r="27" spans="2:11" s="3" customFormat="1" ht="15">
      <c r="B27" s="27" t="s">
        <v>13</v>
      </c>
      <c r="C27" s="34" t="s">
        <v>54</v>
      </c>
      <c r="D27" s="35" t="s">
        <v>2</v>
      </c>
      <c r="E27" s="13" t="s">
        <v>140</v>
      </c>
      <c r="F27" s="26">
        <v>250</v>
      </c>
      <c r="G27" s="39">
        <v>0.15</v>
      </c>
      <c r="H27" s="45">
        <f t="shared" si="2"/>
        <v>200</v>
      </c>
      <c r="I27" s="45">
        <f t="shared" si="0"/>
        <v>50</v>
      </c>
      <c r="J27" s="104"/>
      <c r="K27" s="94">
        <f t="shared" si="1"/>
        <v>0</v>
      </c>
    </row>
    <row r="28" spans="2:11" s="3" customFormat="1" ht="15">
      <c r="B28" s="27" t="s">
        <v>55</v>
      </c>
      <c r="C28" s="34" t="s">
        <v>61</v>
      </c>
      <c r="D28" s="35" t="s">
        <v>56</v>
      </c>
      <c r="E28" s="13" t="s">
        <v>140</v>
      </c>
      <c r="F28" s="26">
        <v>99</v>
      </c>
      <c r="G28" s="39">
        <v>0.15</v>
      </c>
      <c r="H28" s="45">
        <f t="shared" si="2"/>
        <v>79.2</v>
      </c>
      <c r="I28" s="45">
        <f t="shared" si="0"/>
        <v>19.799999999999997</v>
      </c>
      <c r="J28" s="104"/>
      <c r="K28" s="94">
        <f t="shared" si="1"/>
        <v>0</v>
      </c>
    </row>
    <row r="29" spans="2:11" s="3" customFormat="1" ht="15">
      <c r="B29" s="27" t="s">
        <v>58</v>
      </c>
      <c r="C29" s="34" t="s">
        <v>69</v>
      </c>
      <c r="D29" s="35" t="s">
        <v>59</v>
      </c>
      <c r="E29" s="13" t="s">
        <v>140</v>
      </c>
      <c r="F29" s="26">
        <v>199</v>
      </c>
      <c r="G29" s="39">
        <v>0.15</v>
      </c>
      <c r="H29" s="45">
        <f t="shared" si="2"/>
        <v>159.20000000000002</v>
      </c>
      <c r="I29" s="45">
        <f t="shared" si="0"/>
        <v>39.79999999999998</v>
      </c>
      <c r="J29" s="104"/>
      <c r="K29" s="94">
        <f t="shared" si="1"/>
        <v>0</v>
      </c>
    </row>
    <row r="30" spans="2:11" s="3" customFormat="1" ht="15">
      <c r="B30" s="27" t="s">
        <v>79</v>
      </c>
      <c r="C30" s="34" t="s">
        <v>89</v>
      </c>
      <c r="D30" s="35" t="s">
        <v>17</v>
      </c>
      <c r="E30" s="35">
        <v>13.4</v>
      </c>
      <c r="F30" s="26">
        <v>249</v>
      </c>
      <c r="G30" s="39">
        <v>0.15</v>
      </c>
      <c r="H30" s="45">
        <f t="shared" si="2"/>
        <v>199.20000000000002</v>
      </c>
      <c r="I30" s="45">
        <f t="shared" si="0"/>
        <v>49.79999999999998</v>
      </c>
      <c r="J30" s="104"/>
      <c r="K30" s="94">
        <f t="shared" si="1"/>
        <v>0</v>
      </c>
    </row>
    <row r="31" spans="2:11" s="3" customFormat="1" ht="15">
      <c r="B31" s="27" t="s">
        <v>110</v>
      </c>
      <c r="C31" s="34" t="s">
        <v>132</v>
      </c>
      <c r="D31" s="35" t="s">
        <v>17</v>
      </c>
      <c r="E31" s="13" t="s">
        <v>140</v>
      </c>
      <c r="F31" s="26">
        <v>269</v>
      </c>
      <c r="G31" s="39">
        <v>0.15</v>
      </c>
      <c r="H31" s="45">
        <f t="shared" si="2"/>
        <v>215.20000000000002</v>
      </c>
      <c r="I31" s="45">
        <f t="shared" si="0"/>
        <v>53.79999999999998</v>
      </c>
      <c r="J31" s="104"/>
      <c r="K31" s="94">
        <f t="shared" si="1"/>
        <v>0</v>
      </c>
    </row>
    <row r="32" spans="2:11" s="3" customFormat="1" ht="15">
      <c r="B32" s="40" t="s">
        <v>127</v>
      </c>
      <c r="C32" s="41" t="s">
        <v>153</v>
      </c>
      <c r="D32" s="35" t="s">
        <v>17</v>
      </c>
      <c r="E32" s="13" t="s">
        <v>140</v>
      </c>
      <c r="F32" s="26">
        <v>269</v>
      </c>
      <c r="G32" s="39">
        <v>0.15</v>
      </c>
      <c r="H32" s="45">
        <f t="shared" si="2"/>
        <v>215.20000000000002</v>
      </c>
      <c r="I32" s="45">
        <f t="shared" si="0"/>
        <v>53.79999999999998</v>
      </c>
      <c r="J32" s="104"/>
      <c r="K32" s="94">
        <f t="shared" si="1"/>
        <v>0</v>
      </c>
    </row>
    <row r="33" spans="2:11" s="74" customFormat="1" ht="15">
      <c r="B33" s="40" t="s">
        <v>136</v>
      </c>
      <c r="C33" s="41" t="s">
        <v>154</v>
      </c>
      <c r="D33" s="35" t="s">
        <v>17</v>
      </c>
      <c r="E33" s="35" t="s">
        <v>140</v>
      </c>
      <c r="F33" s="26">
        <v>249</v>
      </c>
      <c r="G33" s="39">
        <v>0.15</v>
      </c>
      <c r="H33" s="46">
        <f t="shared" si="2"/>
        <v>199.20000000000002</v>
      </c>
      <c r="I33" s="46">
        <f t="shared" si="0"/>
        <v>49.79999999999998</v>
      </c>
      <c r="J33" s="104"/>
      <c r="K33" s="94">
        <f t="shared" si="1"/>
        <v>0</v>
      </c>
    </row>
    <row r="34" spans="2:11" ht="15">
      <c r="B34" s="30" t="s">
        <v>46</v>
      </c>
      <c r="C34" s="31"/>
      <c r="D34" s="31"/>
      <c r="E34" s="31"/>
      <c r="F34" s="32"/>
      <c r="G34" s="8"/>
      <c r="H34" s="47"/>
      <c r="I34" s="47"/>
      <c r="J34" s="7"/>
      <c r="K34" s="49"/>
    </row>
    <row r="35" spans="2:11" s="3" customFormat="1" ht="15">
      <c r="B35" s="17" t="s">
        <v>71</v>
      </c>
      <c r="C35" s="12" t="s">
        <v>0</v>
      </c>
      <c r="D35" s="13" t="s">
        <v>4</v>
      </c>
      <c r="E35" s="13" t="s">
        <v>140</v>
      </c>
      <c r="F35" s="14">
        <v>199</v>
      </c>
      <c r="G35" s="33">
        <v>0.1</v>
      </c>
      <c r="H35" s="45">
        <f t="shared" si="2"/>
        <v>159.20000000000002</v>
      </c>
      <c r="I35" s="45">
        <f t="shared" si="0"/>
        <v>39.79999999999998</v>
      </c>
      <c r="J35" s="104"/>
      <c r="K35" s="94">
        <f t="shared" si="1"/>
        <v>0</v>
      </c>
    </row>
    <row r="36" spans="2:11" s="3" customFormat="1" ht="15">
      <c r="B36" s="17" t="s">
        <v>72</v>
      </c>
      <c r="C36" s="12" t="s">
        <v>1</v>
      </c>
      <c r="D36" s="13" t="s">
        <v>4</v>
      </c>
      <c r="E36" s="13" t="s">
        <v>140</v>
      </c>
      <c r="F36" s="14">
        <v>199</v>
      </c>
      <c r="G36" s="33">
        <v>0.1</v>
      </c>
      <c r="H36" s="45">
        <f t="shared" si="2"/>
        <v>159.20000000000002</v>
      </c>
      <c r="I36" s="45">
        <f t="shared" si="0"/>
        <v>39.79999999999998</v>
      </c>
      <c r="J36" s="104"/>
      <c r="K36" s="94">
        <f t="shared" si="1"/>
        <v>0</v>
      </c>
    </row>
    <row r="37" spans="2:11" s="3" customFormat="1" ht="15">
      <c r="B37" s="17" t="s">
        <v>42</v>
      </c>
      <c r="C37" s="12" t="s">
        <v>119</v>
      </c>
      <c r="D37" s="13" t="s">
        <v>43</v>
      </c>
      <c r="E37" s="13" t="s">
        <v>140</v>
      </c>
      <c r="F37" s="14">
        <v>239</v>
      </c>
      <c r="G37" s="33">
        <v>0.15</v>
      </c>
      <c r="H37" s="45">
        <f t="shared" si="2"/>
        <v>191.20000000000002</v>
      </c>
      <c r="I37" s="45">
        <f t="shared" si="0"/>
        <v>47.79999999999998</v>
      </c>
      <c r="J37" s="104"/>
      <c r="K37" s="94">
        <f t="shared" si="1"/>
        <v>0</v>
      </c>
    </row>
    <row r="38" spans="2:11" s="3" customFormat="1" ht="15">
      <c r="B38" s="17" t="s">
        <v>14</v>
      </c>
      <c r="C38" s="12" t="s">
        <v>94</v>
      </c>
      <c r="D38" s="13" t="s">
        <v>97</v>
      </c>
      <c r="E38" s="13" t="s">
        <v>140</v>
      </c>
      <c r="F38" s="14">
        <v>210</v>
      </c>
      <c r="G38" s="33">
        <v>0.15</v>
      </c>
      <c r="H38" s="45">
        <f t="shared" si="2"/>
        <v>168</v>
      </c>
      <c r="I38" s="45">
        <f t="shared" si="0"/>
        <v>42</v>
      </c>
      <c r="J38" s="104"/>
      <c r="K38" s="94">
        <f t="shared" si="1"/>
        <v>0</v>
      </c>
    </row>
    <row r="39" spans="2:11" s="3" customFormat="1" ht="15">
      <c r="B39" s="27" t="s">
        <v>95</v>
      </c>
      <c r="C39" s="12" t="s">
        <v>104</v>
      </c>
      <c r="D39" s="13" t="s">
        <v>96</v>
      </c>
      <c r="E39" s="13" t="s">
        <v>140</v>
      </c>
      <c r="F39" s="14">
        <v>210</v>
      </c>
      <c r="G39" s="33">
        <v>0.15</v>
      </c>
      <c r="H39" s="45">
        <f t="shared" si="2"/>
        <v>168</v>
      </c>
      <c r="I39" s="45">
        <f t="shared" si="0"/>
        <v>42</v>
      </c>
      <c r="J39" s="104"/>
      <c r="K39" s="94">
        <f t="shared" si="1"/>
        <v>0</v>
      </c>
    </row>
    <row r="40" spans="2:11" s="3" customFormat="1" ht="15">
      <c r="B40" s="27" t="s">
        <v>106</v>
      </c>
      <c r="C40" s="12" t="s">
        <v>108</v>
      </c>
      <c r="D40" s="13" t="s">
        <v>96</v>
      </c>
      <c r="E40" s="13" t="s">
        <v>140</v>
      </c>
      <c r="F40" s="14">
        <v>210</v>
      </c>
      <c r="G40" s="33">
        <v>0.15</v>
      </c>
      <c r="H40" s="45">
        <f t="shared" si="2"/>
        <v>168</v>
      </c>
      <c r="I40" s="45">
        <f t="shared" si="0"/>
        <v>42</v>
      </c>
      <c r="J40" s="104"/>
      <c r="K40" s="94">
        <f t="shared" si="1"/>
        <v>0</v>
      </c>
    </row>
    <row r="41" spans="2:11" s="3" customFormat="1" ht="15">
      <c r="B41" s="27" t="s">
        <v>107</v>
      </c>
      <c r="C41" s="12" t="s">
        <v>109</v>
      </c>
      <c r="D41" s="13" t="s">
        <v>96</v>
      </c>
      <c r="E41" s="13" t="s">
        <v>140</v>
      </c>
      <c r="F41" s="14">
        <v>210</v>
      </c>
      <c r="G41" s="33">
        <v>0.15</v>
      </c>
      <c r="H41" s="45">
        <f t="shared" si="2"/>
        <v>168</v>
      </c>
      <c r="I41" s="45">
        <f t="shared" si="0"/>
        <v>42</v>
      </c>
      <c r="J41" s="104"/>
      <c r="K41" s="94">
        <f t="shared" si="1"/>
        <v>0</v>
      </c>
    </row>
    <row r="42" spans="2:11" ht="15">
      <c r="B42" s="30" t="s">
        <v>47</v>
      </c>
      <c r="C42" s="31"/>
      <c r="D42" s="31"/>
      <c r="E42" s="31"/>
      <c r="F42" s="32"/>
      <c r="G42" s="8"/>
      <c r="H42" s="47"/>
      <c r="I42" s="47"/>
      <c r="J42" s="7"/>
      <c r="K42" s="49"/>
    </row>
    <row r="43" spans="2:11" s="74" customFormat="1" ht="15.75">
      <c r="B43" s="27" t="s">
        <v>90</v>
      </c>
      <c r="C43" s="34" t="s">
        <v>92</v>
      </c>
      <c r="D43" s="35" t="s">
        <v>4</v>
      </c>
      <c r="E43" s="51"/>
      <c r="F43" s="26">
        <v>179</v>
      </c>
      <c r="G43" s="39">
        <v>0.21</v>
      </c>
      <c r="H43" s="46">
        <f t="shared" si="2"/>
        <v>143.20000000000002</v>
      </c>
      <c r="I43" s="46">
        <f t="shared" si="0"/>
        <v>35.79999999999998</v>
      </c>
      <c r="J43" s="104"/>
      <c r="K43" s="94">
        <f t="shared" si="1"/>
        <v>0</v>
      </c>
    </row>
    <row r="44" spans="2:11" s="74" customFormat="1" ht="15.75">
      <c r="B44" s="27" t="s">
        <v>112</v>
      </c>
      <c r="C44" s="34" t="s">
        <v>133</v>
      </c>
      <c r="D44" s="35" t="s">
        <v>3</v>
      </c>
      <c r="E44" s="51"/>
      <c r="F44" s="26">
        <v>199</v>
      </c>
      <c r="G44" s="39">
        <v>0.21</v>
      </c>
      <c r="H44" s="46">
        <f t="shared" si="2"/>
        <v>159.20000000000002</v>
      </c>
      <c r="I44" s="46">
        <f t="shared" si="0"/>
        <v>39.79999999999998</v>
      </c>
      <c r="J44" s="104"/>
      <c r="K44" s="94">
        <f t="shared" si="1"/>
        <v>0</v>
      </c>
    </row>
    <row r="45" spans="2:11" s="74" customFormat="1" ht="15.75">
      <c r="B45" s="27" t="s">
        <v>113</v>
      </c>
      <c r="C45" s="34" t="s">
        <v>105</v>
      </c>
      <c r="D45" s="35" t="s">
        <v>3</v>
      </c>
      <c r="E45" s="51"/>
      <c r="F45" s="26">
        <v>199</v>
      </c>
      <c r="G45" s="39">
        <v>0.21</v>
      </c>
      <c r="H45" s="46">
        <f t="shared" si="2"/>
        <v>159.20000000000002</v>
      </c>
      <c r="I45" s="46">
        <f t="shared" si="0"/>
        <v>39.79999999999998</v>
      </c>
      <c r="J45" s="104"/>
      <c r="K45" s="94">
        <f t="shared" si="1"/>
        <v>0</v>
      </c>
    </row>
    <row r="46" spans="2:11" s="74" customFormat="1" ht="15.75">
      <c r="B46" s="27" t="s">
        <v>91</v>
      </c>
      <c r="C46" s="34" t="s">
        <v>134</v>
      </c>
      <c r="D46" s="35" t="s">
        <v>111</v>
      </c>
      <c r="E46" s="51"/>
      <c r="F46" s="26">
        <v>539</v>
      </c>
      <c r="G46" s="39">
        <v>0.21</v>
      </c>
      <c r="H46" s="46">
        <f t="shared" si="2"/>
        <v>431.20000000000005</v>
      </c>
      <c r="I46" s="46">
        <f t="shared" si="0"/>
        <v>107.79999999999995</v>
      </c>
      <c r="J46" s="104"/>
      <c r="K46" s="94">
        <f t="shared" si="1"/>
        <v>0</v>
      </c>
    </row>
    <row r="47" spans="2:11" ht="15">
      <c r="B47" s="30" t="s">
        <v>53</v>
      </c>
      <c r="C47" s="31"/>
      <c r="D47" s="31"/>
      <c r="E47" s="31"/>
      <c r="F47" s="32"/>
      <c r="G47" s="8"/>
      <c r="H47" s="47"/>
      <c r="I47" s="47"/>
      <c r="J47" s="7"/>
      <c r="K47" s="49"/>
    </row>
    <row r="48" spans="2:11" s="74" customFormat="1" ht="15.75">
      <c r="B48" s="78" t="s">
        <v>49</v>
      </c>
      <c r="C48" s="34" t="s">
        <v>48</v>
      </c>
      <c r="D48" s="35" t="s">
        <v>50</v>
      </c>
      <c r="E48" s="51"/>
      <c r="F48" s="26">
        <v>350</v>
      </c>
      <c r="G48" s="39">
        <v>0.1</v>
      </c>
      <c r="H48" s="46">
        <f t="shared" si="2"/>
        <v>280</v>
      </c>
      <c r="I48" s="46">
        <f t="shared" si="0"/>
        <v>70</v>
      </c>
      <c r="J48" s="104"/>
      <c r="K48" s="94">
        <f t="shared" si="1"/>
        <v>0</v>
      </c>
    </row>
    <row r="49" spans="2:11" s="74" customFormat="1" ht="15.75">
      <c r="B49" s="78" t="s">
        <v>66</v>
      </c>
      <c r="C49" s="34" t="s">
        <v>81</v>
      </c>
      <c r="D49" s="35" t="s">
        <v>67</v>
      </c>
      <c r="E49" s="51"/>
      <c r="F49" s="26">
        <v>249</v>
      </c>
      <c r="G49" s="39">
        <v>0.1</v>
      </c>
      <c r="H49" s="46">
        <f t="shared" si="2"/>
        <v>199.20000000000002</v>
      </c>
      <c r="I49" s="46">
        <f t="shared" si="0"/>
        <v>49.79999999999998</v>
      </c>
      <c r="J49" s="104"/>
      <c r="K49" s="94">
        <f t="shared" si="1"/>
        <v>0</v>
      </c>
    </row>
    <row r="50" spans="2:11" ht="15">
      <c r="B50" s="37" t="s">
        <v>70</v>
      </c>
      <c r="C50" s="10"/>
      <c r="D50" s="10"/>
      <c r="E50" s="10"/>
      <c r="F50" s="10"/>
      <c r="G50" s="11"/>
      <c r="H50" s="47"/>
      <c r="I50" s="47"/>
      <c r="J50" s="77"/>
      <c r="K50" s="49"/>
    </row>
    <row r="51" spans="2:11" ht="15.75">
      <c r="B51" s="17" t="s">
        <v>141</v>
      </c>
      <c r="C51" s="12" t="s">
        <v>142</v>
      </c>
      <c r="D51" s="13" t="s">
        <v>143</v>
      </c>
      <c r="E51" s="12">
        <v>6.2</v>
      </c>
      <c r="F51" s="14">
        <v>48</v>
      </c>
      <c r="G51" s="9">
        <v>0.15</v>
      </c>
      <c r="H51" s="45">
        <f t="shared" si="2"/>
        <v>38.400000000000006</v>
      </c>
      <c r="I51" s="76">
        <f>F51-H51</f>
        <v>9.599999999999994</v>
      </c>
      <c r="J51" s="108"/>
      <c r="K51" s="94">
        <f t="shared" si="1"/>
        <v>0</v>
      </c>
    </row>
    <row r="52" spans="2:11" ht="15.75">
      <c r="B52" s="17" t="s">
        <v>144</v>
      </c>
      <c r="C52" s="12" t="s">
        <v>145</v>
      </c>
      <c r="D52" s="13" t="s">
        <v>143</v>
      </c>
      <c r="E52" s="12">
        <v>6.3</v>
      </c>
      <c r="F52" s="14">
        <v>48</v>
      </c>
      <c r="G52" s="9">
        <v>0.15</v>
      </c>
      <c r="H52" s="45">
        <f t="shared" si="2"/>
        <v>38.400000000000006</v>
      </c>
      <c r="I52" s="76">
        <f>F52-H52</f>
        <v>9.599999999999994</v>
      </c>
      <c r="J52" s="108"/>
      <c r="K52" s="94">
        <f t="shared" si="1"/>
        <v>0</v>
      </c>
    </row>
    <row r="53" spans="2:11" ht="15.75">
      <c r="B53" s="17" t="s">
        <v>146</v>
      </c>
      <c r="C53" s="12" t="s">
        <v>147</v>
      </c>
      <c r="D53" s="13" t="s">
        <v>143</v>
      </c>
      <c r="E53" s="12">
        <v>6.3</v>
      </c>
      <c r="F53" s="14">
        <v>48</v>
      </c>
      <c r="G53" s="9">
        <v>0.15</v>
      </c>
      <c r="H53" s="45">
        <f t="shared" si="2"/>
        <v>38.400000000000006</v>
      </c>
      <c r="I53" s="76">
        <f>F53-H53</f>
        <v>9.599999999999994</v>
      </c>
      <c r="J53" s="108"/>
      <c r="K53" s="94">
        <f t="shared" si="1"/>
        <v>0</v>
      </c>
    </row>
    <row r="54" spans="2:11" ht="15.75">
      <c r="B54" s="17" t="s">
        <v>148</v>
      </c>
      <c r="C54" s="12" t="s">
        <v>149</v>
      </c>
      <c r="D54" s="13" t="s">
        <v>143</v>
      </c>
      <c r="E54" s="72" t="s">
        <v>186</v>
      </c>
      <c r="F54" s="14">
        <v>48</v>
      </c>
      <c r="G54" s="9">
        <v>0.15</v>
      </c>
      <c r="H54" s="45">
        <f t="shared" si="2"/>
        <v>38.400000000000006</v>
      </c>
      <c r="I54" s="76">
        <f>F54-H54</f>
        <v>9.599999999999994</v>
      </c>
      <c r="J54" s="108"/>
      <c r="K54" s="94">
        <f t="shared" si="1"/>
        <v>0</v>
      </c>
    </row>
    <row r="55" spans="2:11" s="43" customFormat="1" ht="15">
      <c r="B55" s="27" t="s">
        <v>80</v>
      </c>
      <c r="C55" s="34" t="s">
        <v>88</v>
      </c>
      <c r="D55" s="35" t="s">
        <v>84</v>
      </c>
      <c r="E55" s="71" t="s">
        <v>140</v>
      </c>
      <c r="F55" s="26">
        <v>129</v>
      </c>
      <c r="G55" s="42">
        <v>0.15</v>
      </c>
      <c r="H55" s="46">
        <f t="shared" si="2"/>
        <v>103.2</v>
      </c>
      <c r="I55" s="46">
        <f t="shared" si="0"/>
        <v>25.799999999999997</v>
      </c>
      <c r="J55" s="109"/>
      <c r="K55" s="94">
        <f t="shared" si="1"/>
        <v>0</v>
      </c>
    </row>
    <row r="56" spans="2:11" s="43" customFormat="1" ht="15">
      <c r="B56" s="27" t="s">
        <v>85</v>
      </c>
      <c r="C56" s="34" t="s">
        <v>98</v>
      </c>
      <c r="D56" s="35" t="s">
        <v>84</v>
      </c>
      <c r="E56" s="71" t="s">
        <v>140</v>
      </c>
      <c r="F56" s="26">
        <v>139</v>
      </c>
      <c r="G56" s="42">
        <v>0.15</v>
      </c>
      <c r="H56" s="46">
        <f t="shared" si="2"/>
        <v>111.2</v>
      </c>
      <c r="I56" s="46">
        <f t="shared" si="0"/>
        <v>27.799999999999997</v>
      </c>
      <c r="J56" s="109"/>
      <c r="K56" s="94">
        <f t="shared" si="1"/>
        <v>0</v>
      </c>
    </row>
    <row r="57" spans="2:11" s="43" customFormat="1" ht="15">
      <c r="B57" s="27" t="s">
        <v>86</v>
      </c>
      <c r="C57" s="34" t="s">
        <v>99</v>
      </c>
      <c r="D57" s="35" t="s">
        <v>84</v>
      </c>
      <c r="E57" s="71" t="s">
        <v>140</v>
      </c>
      <c r="F57" s="26">
        <v>129</v>
      </c>
      <c r="G57" s="42">
        <v>0.15</v>
      </c>
      <c r="H57" s="46">
        <f t="shared" si="2"/>
        <v>103.2</v>
      </c>
      <c r="I57" s="46">
        <f t="shared" si="0"/>
        <v>25.799999999999997</v>
      </c>
      <c r="J57" s="109"/>
      <c r="K57" s="94">
        <f t="shared" si="1"/>
        <v>0</v>
      </c>
    </row>
    <row r="58" spans="2:11" s="43" customFormat="1" ht="15">
      <c r="B58" s="27" t="s">
        <v>87</v>
      </c>
      <c r="C58" s="34" t="s">
        <v>100</v>
      </c>
      <c r="D58" s="35" t="s">
        <v>84</v>
      </c>
      <c r="E58" s="71" t="s">
        <v>140</v>
      </c>
      <c r="F58" s="26">
        <v>129</v>
      </c>
      <c r="G58" s="42">
        <v>0.15</v>
      </c>
      <c r="H58" s="46">
        <f t="shared" si="2"/>
        <v>103.2</v>
      </c>
      <c r="I58" s="46">
        <f t="shared" si="0"/>
        <v>25.799999999999997</v>
      </c>
      <c r="J58" s="109"/>
      <c r="K58" s="94">
        <f t="shared" si="1"/>
        <v>0</v>
      </c>
    </row>
    <row r="59" spans="2:11" s="43" customFormat="1" ht="15">
      <c r="B59" s="27" t="s">
        <v>129</v>
      </c>
      <c r="C59" s="34" t="s">
        <v>155</v>
      </c>
      <c r="D59" s="35" t="s">
        <v>84</v>
      </c>
      <c r="E59" s="71" t="s">
        <v>140</v>
      </c>
      <c r="F59" s="26">
        <v>129</v>
      </c>
      <c r="G59" s="42">
        <v>0.15</v>
      </c>
      <c r="H59" s="46">
        <f t="shared" si="2"/>
        <v>103.2</v>
      </c>
      <c r="I59" s="46">
        <f t="shared" si="0"/>
        <v>25.799999999999997</v>
      </c>
      <c r="J59" s="109"/>
      <c r="K59" s="94">
        <f t="shared" si="1"/>
        <v>0</v>
      </c>
    </row>
    <row r="60" spans="2:11" s="43" customFormat="1" ht="15">
      <c r="B60" s="27" t="s">
        <v>130</v>
      </c>
      <c r="C60" s="34" t="s">
        <v>156</v>
      </c>
      <c r="D60" s="35" t="s">
        <v>84</v>
      </c>
      <c r="E60" s="71" t="s">
        <v>140</v>
      </c>
      <c r="F60" s="26">
        <v>129</v>
      </c>
      <c r="G60" s="42">
        <v>0.15</v>
      </c>
      <c r="H60" s="46">
        <f t="shared" si="2"/>
        <v>103.2</v>
      </c>
      <c r="I60" s="46">
        <f t="shared" si="0"/>
        <v>25.799999999999997</v>
      </c>
      <c r="J60" s="109"/>
      <c r="K60" s="94">
        <f t="shared" si="1"/>
        <v>0</v>
      </c>
    </row>
    <row r="61" spans="2:11" s="43" customFormat="1" ht="15">
      <c r="B61" s="27" t="s">
        <v>131</v>
      </c>
      <c r="C61" s="34" t="s">
        <v>157</v>
      </c>
      <c r="D61" s="35" t="s">
        <v>84</v>
      </c>
      <c r="E61" s="71" t="s">
        <v>140</v>
      </c>
      <c r="F61" s="26">
        <v>129</v>
      </c>
      <c r="G61" s="42">
        <v>0.15</v>
      </c>
      <c r="H61" s="46">
        <f t="shared" si="2"/>
        <v>103.2</v>
      </c>
      <c r="I61" s="46">
        <f t="shared" si="0"/>
        <v>25.799999999999997</v>
      </c>
      <c r="J61" s="109"/>
      <c r="K61" s="94">
        <f t="shared" si="1"/>
        <v>0</v>
      </c>
    </row>
    <row r="62" spans="2:11" ht="15">
      <c r="B62" s="38" t="s">
        <v>74</v>
      </c>
      <c r="C62" s="28"/>
      <c r="D62" s="28"/>
      <c r="E62" s="28"/>
      <c r="F62" s="28"/>
      <c r="G62" s="29"/>
      <c r="H62" s="47"/>
      <c r="I62" s="47"/>
      <c r="J62" s="77"/>
      <c r="K62" s="49"/>
    </row>
    <row r="63" spans="2:11" ht="15">
      <c r="B63" s="17" t="s">
        <v>75</v>
      </c>
      <c r="C63" s="12" t="s">
        <v>82</v>
      </c>
      <c r="D63" s="13" t="s">
        <v>77</v>
      </c>
      <c r="E63" s="71" t="s">
        <v>140</v>
      </c>
      <c r="F63" s="14">
        <v>45</v>
      </c>
      <c r="G63" s="9">
        <v>0.15</v>
      </c>
      <c r="H63" s="45">
        <f t="shared" si="2"/>
        <v>36</v>
      </c>
      <c r="I63" s="45">
        <f t="shared" si="0"/>
        <v>9</v>
      </c>
      <c r="J63" s="109"/>
      <c r="K63" s="94">
        <f t="shared" si="1"/>
        <v>0</v>
      </c>
    </row>
    <row r="64" spans="2:11" ht="15">
      <c r="B64" s="17" t="s">
        <v>76</v>
      </c>
      <c r="C64" s="12" t="s">
        <v>83</v>
      </c>
      <c r="D64" s="13" t="s">
        <v>78</v>
      </c>
      <c r="E64" s="71" t="s">
        <v>140</v>
      </c>
      <c r="F64" s="14">
        <v>110</v>
      </c>
      <c r="G64" s="9">
        <v>0.15</v>
      </c>
      <c r="H64" s="45">
        <f t="shared" si="2"/>
        <v>88</v>
      </c>
      <c r="I64" s="45">
        <f t="shared" si="0"/>
        <v>22</v>
      </c>
      <c r="J64" s="109"/>
      <c r="K64" s="94">
        <f t="shared" si="1"/>
        <v>0</v>
      </c>
    </row>
    <row r="65" spans="2:11" ht="15">
      <c r="B65" s="27" t="s">
        <v>101</v>
      </c>
      <c r="C65" s="12" t="s">
        <v>120</v>
      </c>
      <c r="D65" s="13" t="s">
        <v>102</v>
      </c>
      <c r="E65" s="53"/>
      <c r="F65" s="26">
        <v>49</v>
      </c>
      <c r="G65" s="9">
        <v>0.21</v>
      </c>
      <c r="H65" s="45">
        <f t="shared" si="2"/>
        <v>39.2</v>
      </c>
      <c r="I65" s="45">
        <f t="shared" si="0"/>
        <v>9.799999999999997</v>
      </c>
      <c r="J65" s="109"/>
      <c r="K65" s="94">
        <f t="shared" si="1"/>
        <v>0</v>
      </c>
    </row>
    <row r="66" spans="2:11" ht="15">
      <c r="B66" s="65" t="s">
        <v>118</v>
      </c>
      <c r="C66" s="66" t="s">
        <v>123</v>
      </c>
      <c r="D66" s="67" t="s">
        <v>56</v>
      </c>
      <c r="E66" s="71" t="s">
        <v>140</v>
      </c>
      <c r="F66" s="68">
        <v>229</v>
      </c>
      <c r="G66" s="69">
        <v>0.15</v>
      </c>
      <c r="H66" s="70">
        <f t="shared" si="2"/>
        <v>183.20000000000002</v>
      </c>
      <c r="I66" s="70">
        <f t="shared" si="0"/>
        <v>45.79999999999998</v>
      </c>
      <c r="J66" s="109"/>
      <c r="K66" s="94">
        <f t="shared" si="1"/>
        <v>0</v>
      </c>
    </row>
    <row r="67" spans="2:11" ht="15">
      <c r="B67" s="37" t="s">
        <v>158</v>
      </c>
      <c r="C67" s="10"/>
      <c r="D67" s="10"/>
      <c r="E67" s="7"/>
      <c r="F67" s="10"/>
      <c r="G67" s="8"/>
      <c r="H67" s="36"/>
      <c r="I67" s="47"/>
      <c r="J67" s="77"/>
      <c r="K67" s="49"/>
    </row>
    <row r="68" spans="2:11" ht="15">
      <c r="B68" s="58" t="s">
        <v>159</v>
      </c>
      <c r="C68" s="59" t="s">
        <v>160</v>
      </c>
      <c r="D68" s="13" t="s">
        <v>161</v>
      </c>
      <c r="E68" s="71" t="s">
        <v>140</v>
      </c>
      <c r="F68" s="60">
        <v>50</v>
      </c>
      <c r="G68" s="9">
        <v>0.15</v>
      </c>
      <c r="H68" s="15">
        <f aca="true" t="shared" si="3" ref="H68:H73">F68*0.8</f>
        <v>40</v>
      </c>
      <c r="I68" s="45">
        <f aca="true" t="shared" si="4" ref="I68:I73">F68-H68</f>
        <v>10</v>
      </c>
      <c r="J68" s="109"/>
      <c r="K68" s="94">
        <f t="shared" si="1"/>
        <v>0</v>
      </c>
    </row>
    <row r="69" spans="2:11" ht="15">
      <c r="B69" s="58" t="s">
        <v>162</v>
      </c>
      <c r="C69" s="59" t="s">
        <v>163</v>
      </c>
      <c r="D69" s="13" t="s">
        <v>161</v>
      </c>
      <c r="E69" s="71">
        <v>11</v>
      </c>
      <c r="F69" s="60">
        <v>50</v>
      </c>
      <c r="G69" s="9">
        <v>0.15</v>
      </c>
      <c r="H69" s="15">
        <f t="shared" si="3"/>
        <v>40</v>
      </c>
      <c r="I69" s="45">
        <f t="shared" si="4"/>
        <v>10</v>
      </c>
      <c r="J69" s="109"/>
      <c r="K69" s="94">
        <f t="shared" si="1"/>
        <v>0</v>
      </c>
    </row>
    <row r="70" spans="2:11" ht="15">
      <c r="B70" s="58" t="s">
        <v>164</v>
      </c>
      <c r="C70" s="59" t="s">
        <v>165</v>
      </c>
      <c r="D70" s="13" t="s">
        <v>161</v>
      </c>
      <c r="E70" s="71">
        <v>11</v>
      </c>
      <c r="F70" s="60">
        <v>50</v>
      </c>
      <c r="G70" s="9">
        <v>0.15</v>
      </c>
      <c r="H70" s="15">
        <f t="shared" si="3"/>
        <v>40</v>
      </c>
      <c r="I70" s="45">
        <f t="shared" si="4"/>
        <v>10</v>
      </c>
      <c r="J70" s="109"/>
      <c r="K70" s="94">
        <f t="shared" si="1"/>
        <v>0</v>
      </c>
    </row>
    <row r="71" spans="2:11" ht="15">
      <c r="B71" s="58" t="s">
        <v>166</v>
      </c>
      <c r="C71" s="59" t="s">
        <v>167</v>
      </c>
      <c r="D71" s="13" t="s">
        <v>161</v>
      </c>
      <c r="E71" s="71">
        <v>17.6</v>
      </c>
      <c r="F71" s="60">
        <v>50</v>
      </c>
      <c r="G71" s="9">
        <v>0.15</v>
      </c>
      <c r="H71" s="15">
        <f t="shared" si="3"/>
        <v>40</v>
      </c>
      <c r="I71" s="45">
        <f t="shared" si="4"/>
        <v>10</v>
      </c>
      <c r="J71" s="109"/>
      <c r="K71" s="94">
        <f aca="true" t="shared" si="5" ref="K71:K80">J71*H71</f>
        <v>0</v>
      </c>
    </row>
    <row r="72" spans="2:11" ht="15">
      <c r="B72" s="58" t="s">
        <v>168</v>
      </c>
      <c r="C72" s="59" t="s">
        <v>169</v>
      </c>
      <c r="D72" s="13" t="s">
        <v>161</v>
      </c>
      <c r="E72" s="71">
        <v>11.3</v>
      </c>
      <c r="F72" s="60">
        <v>50</v>
      </c>
      <c r="G72" s="9">
        <v>0.15</v>
      </c>
      <c r="H72" s="15">
        <f t="shared" si="3"/>
        <v>40</v>
      </c>
      <c r="I72" s="45">
        <f t="shared" si="4"/>
        <v>10</v>
      </c>
      <c r="J72" s="109"/>
      <c r="K72" s="94">
        <f t="shared" si="5"/>
        <v>0</v>
      </c>
    </row>
    <row r="73" spans="2:11" ht="15">
      <c r="B73" s="58" t="s">
        <v>170</v>
      </c>
      <c r="C73" s="59" t="s">
        <v>171</v>
      </c>
      <c r="D73" s="13" t="s">
        <v>161</v>
      </c>
      <c r="E73" s="71">
        <v>11.2</v>
      </c>
      <c r="F73" s="60">
        <v>50</v>
      </c>
      <c r="G73" s="9">
        <v>0.15</v>
      </c>
      <c r="H73" s="15">
        <f t="shared" si="3"/>
        <v>40</v>
      </c>
      <c r="I73" s="45">
        <f t="shared" si="4"/>
        <v>10</v>
      </c>
      <c r="J73" s="109"/>
      <c r="K73" s="94">
        <f t="shared" si="5"/>
        <v>0</v>
      </c>
    </row>
    <row r="74" spans="2:11" ht="15">
      <c r="B74" s="61" t="s">
        <v>172</v>
      </c>
      <c r="C74" s="10"/>
      <c r="D74" s="10"/>
      <c r="E74" s="7"/>
      <c r="F74" s="10"/>
      <c r="G74" s="8"/>
      <c r="H74" s="36"/>
      <c r="I74" s="47"/>
      <c r="J74" s="77"/>
      <c r="K74" s="49"/>
    </row>
    <row r="75" spans="2:11" ht="15">
      <c r="B75" s="58" t="s">
        <v>173</v>
      </c>
      <c r="C75" s="59" t="s">
        <v>174</v>
      </c>
      <c r="D75" s="13" t="s">
        <v>175</v>
      </c>
      <c r="E75" s="71" t="s">
        <v>140</v>
      </c>
      <c r="F75" s="60">
        <v>35</v>
      </c>
      <c r="G75" s="9">
        <v>0.15</v>
      </c>
      <c r="H75" s="15">
        <f aca="true" t="shared" si="6" ref="H75:H80">F75*0.8</f>
        <v>28</v>
      </c>
      <c r="I75" s="45">
        <f aca="true" t="shared" si="7" ref="I75:I80">F75-H75</f>
        <v>7</v>
      </c>
      <c r="J75" s="109"/>
      <c r="K75" s="94">
        <f t="shared" si="5"/>
        <v>0</v>
      </c>
    </row>
    <row r="76" spans="2:11" ht="15">
      <c r="B76" s="58" t="s">
        <v>176</v>
      </c>
      <c r="C76" s="59" t="s">
        <v>177</v>
      </c>
      <c r="D76" s="13" t="s">
        <v>175</v>
      </c>
      <c r="E76" s="71" t="s">
        <v>140</v>
      </c>
      <c r="F76" s="60">
        <v>35</v>
      </c>
      <c r="G76" s="9">
        <v>0.15</v>
      </c>
      <c r="H76" s="15">
        <f t="shared" si="6"/>
        <v>28</v>
      </c>
      <c r="I76" s="45">
        <f t="shared" si="7"/>
        <v>7</v>
      </c>
      <c r="J76" s="109"/>
      <c r="K76" s="94">
        <f t="shared" si="5"/>
        <v>0</v>
      </c>
    </row>
    <row r="77" spans="2:11" ht="15">
      <c r="B77" s="58" t="s">
        <v>178</v>
      </c>
      <c r="C77" s="59" t="s">
        <v>179</v>
      </c>
      <c r="D77" s="13" t="s">
        <v>175</v>
      </c>
      <c r="E77" s="71" t="s">
        <v>140</v>
      </c>
      <c r="F77" s="60">
        <v>35</v>
      </c>
      <c r="G77" s="9">
        <v>0.15</v>
      </c>
      <c r="H77" s="15">
        <f t="shared" si="6"/>
        <v>28</v>
      </c>
      <c r="I77" s="45">
        <f t="shared" si="7"/>
        <v>7</v>
      </c>
      <c r="J77" s="109"/>
      <c r="K77" s="94">
        <f t="shared" si="5"/>
        <v>0</v>
      </c>
    </row>
    <row r="78" spans="2:11" ht="15">
      <c r="B78" s="58" t="s">
        <v>180</v>
      </c>
      <c r="C78" s="59" t="s">
        <v>181</v>
      </c>
      <c r="D78" s="13" t="s">
        <v>175</v>
      </c>
      <c r="E78" s="71" t="s">
        <v>140</v>
      </c>
      <c r="F78" s="60">
        <v>35</v>
      </c>
      <c r="G78" s="9">
        <v>0.15</v>
      </c>
      <c r="H78" s="15">
        <f t="shared" si="6"/>
        <v>28</v>
      </c>
      <c r="I78" s="45">
        <f t="shared" si="7"/>
        <v>7</v>
      </c>
      <c r="J78" s="109"/>
      <c r="K78" s="94">
        <f t="shared" si="5"/>
        <v>0</v>
      </c>
    </row>
    <row r="79" spans="2:11" ht="15">
      <c r="B79" s="58" t="s">
        <v>182</v>
      </c>
      <c r="C79" s="59" t="s">
        <v>183</v>
      </c>
      <c r="D79" s="13" t="s">
        <v>175</v>
      </c>
      <c r="E79" s="71" t="s">
        <v>140</v>
      </c>
      <c r="F79" s="60">
        <v>35</v>
      </c>
      <c r="G79" s="9">
        <v>0.15</v>
      </c>
      <c r="H79" s="15">
        <f t="shared" si="6"/>
        <v>28</v>
      </c>
      <c r="I79" s="45">
        <f t="shared" si="7"/>
        <v>7</v>
      </c>
      <c r="J79" s="109"/>
      <c r="K79" s="94">
        <f t="shared" si="5"/>
        <v>0</v>
      </c>
    </row>
    <row r="80" spans="2:11" ht="15.75" thickBot="1">
      <c r="B80" s="62" t="s">
        <v>184</v>
      </c>
      <c r="C80" s="63" t="s">
        <v>185</v>
      </c>
      <c r="D80" s="18" t="s">
        <v>175</v>
      </c>
      <c r="E80" s="73" t="s">
        <v>140</v>
      </c>
      <c r="F80" s="64">
        <v>35</v>
      </c>
      <c r="G80" s="19">
        <v>0.15</v>
      </c>
      <c r="H80" s="20">
        <f t="shared" si="6"/>
        <v>28</v>
      </c>
      <c r="I80" s="48">
        <f t="shared" si="7"/>
        <v>7</v>
      </c>
      <c r="J80" s="110"/>
      <c r="K80" s="100">
        <f t="shared" si="5"/>
        <v>0</v>
      </c>
    </row>
    <row r="81" spans="2:11" ht="18.75">
      <c r="B81" s="99" t="s">
        <v>188</v>
      </c>
      <c r="C81" s="55"/>
      <c r="D81" s="56"/>
      <c r="E81" s="57"/>
      <c r="K81" s="98">
        <f>SUM(K6:K80)</f>
        <v>0</v>
      </c>
    </row>
    <row r="82" spans="2:5" ht="15.75">
      <c r="B82" s="54"/>
      <c r="C82" s="55"/>
      <c r="D82" s="56"/>
      <c r="E82" s="57"/>
    </row>
    <row r="83" spans="2:11" ht="18.75">
      <c r="B83" s="90" t="s">
        <v>190</v>
      </c>
      <c r="C83" s="91"/>
      <c r="D83" s="91"/>
      <c r="E83" s="91"/>
      <c r="F83" s="92"/>
      <c r="G83" s="91"/>
      <c r="H83" s="91"/>
      <c r="I83" s="91"/>
      <c r="J83" s="91"/>
      <c r="K83" s="91"/>
    </row>
    <row r="84" spans="2:11" ht="18.75">
      <c r="B84" s="93" t="s">
        <v>189</v>
      </c>
      <c r="C84" s="91"/>
      <c r="D84" s="91"/>
      <c r="E84" s="91"/>
      <c r="F84" s="92"/>
      <c r="G84" s="91"/>
      <c r="H84" s="91"/>
      <c r="I84" s="91"/>
      <c r="J84" s="91"/>
      <c r="K84" s="91"/>
    </row>
    <row r="85" spans="2:11" ht="18.75" customHeight="1">
      <c r="B85" s="103" t="s">
        <v>196</v>
      </c>
      <c r="C85" s="103"/>
      <c r="D85" s="103"/>
      <c r="E85" s="103"/>
      <c r="F85" s="103"/>
      <c r="G85" s="103"/>
      <c r="H85" s="103"/>
      <c r="I85" s="103"/>
      <c r="J85" s="103"/>
      <c r="K85" s="103"/>
    </row>
    <row r="86" spans="2:11" ht="19.5" customHeight="1">
      <c r="B86" s="103"/>
      <c r="C86" s="103"/>
      <c r="D86" s="103"/>
      <c r="E86" s="103"/>
      <c r="F86" s="103"/>
      <c r="G86" s="103"/>
      <c r="H86" s="103"/>
      <c r="I86" s="103"/>
      <c r="J86" s="103"/>
      <c r="K86" s="103"/>
    </row>
    <row r="87" spans="2:11" ht="18.75">
      <c r="B87" s="93" t="s">
        <v>191</v>
      </c>
      <c r="C87" s="91"/>
      <c r="D87" s="91"/>
      <c r="E87" s="91"/>
      <c r="F87" s="92"/>
      <c r="G87" s="91"/>
      <c r="H87" s="91"/>
      <c r="I87" s="91"/>
      <c r="J87" s="91"/>
      <c r="K87" s="91"/>
    </row>
    <row r="88" ht="15.75">
      <c r="B88" s="54"/>
    </row>
    <row r="89" ht="22.5">
      <c r="B89" s="101" t="s">
        <v>193</v>
      </c>
    </row>
    <row r="90" ht="22.5">
      <c r="B90" s="101" t="s">
        <v>194</v>
      </c>
    </row>
    <row r="91" ht="22.5">
      <c r="B91" s="102" t="s">
        <v>192</v>
      </c>
    </row>
    <row r="92" ht="15.75" thickBot="1"/>
    <row r="93" spans="6:11" ht="15">
      <c r="F93" s="79" t="s">
        <v>40</v>
      </c>
      <c r="G93" s="80"/>
      <c r="H93" s="81"/>
      <c r="I93" s="81"/>
      <c r="J93" s="81"/>
      <c r="K93" s="82"/>
    </row>
    <row r="94" spans="6:11" ht="15">
      <c r="F94" s="83" t="s">
        <v>21</v>
      </c>
      <c r="G94" s="84"/>
      <c r="H94" s="52"/>
      <c r="I94" s="52"/>
      <c r="J94" s="52"/>
      <c r="K94" s="85" t="s">
        <v>35</v>
      </c>
    </row>
    <row r="95" spans="6:11" ht="15">
      <c r="F95" s="83" t="s">
        <v>36</v>
      </c>
      <c r="G95" s="84"/>
      <c r="H95" s="52"/>
      <c r="I95" s="52"/>
      <c r="J95" s="52"/>
      <c r="K95" s="85" t="s">
        <v>37</v>
      </c>
    </row>
    <row r="96" spans="6:11" ht="15">
      <c r="F96" s="83" t="s">
        <v>38</v>
      </c>
      <c r="G96" s="84"/>
      <c r="H96" s="52"/>
      <c r="I96" s="52"/>
      <c r="J96" s="52"/>
      <c r="K96" s="85" t="s">
        <v>41</v>
      </c>
    </row>
    <row r="97" spans="6:11" ht="15.75" thickBot="1">
      <c r="F97" s="86" t="s">
        <v>22</v>
      </c>
      <c r="G97" s="87"/>
      <c r="H97" s="88"/>
      <c r="I97" s="88"/>
      <c r="J97" s="88"/>
      <c r="K97" s="89" t="s">
        <v>39</v>
      </c>
    </row>
  </sheetData>
  <sheetProtection/>
  <mergeCells count="1">
    <mergeCell ref="B85:K8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Michal Krejčí</cp:lastModifiedBy>
  <cp:lastPrinted>2016-01-07T12:47:50Z</cp:lastPrinted>
  <dcterms:created xsi:type="dcterms:W3CDTF">2011-07-14T11:21:19Z</dcterms:created>
  <dcterms:modified xsi:type="dcterms:W3CDTF">2016-04-27T06:24:14Z</dcterms:modified>
  <cp:category/>
  <cp:version/>
  <cp:contentType/>
  <cp:contentStatus/>
</cp:coreProperties>
</file>